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works" sheetId="1" r:id="rId1"/>
    <sheet name="demo" sheetId="4" r:id="rId2"/>
  </sheets>
  <calcPr calcId="144525"/>
</workbook>
</file>

<file path=xl/comments1.xml><?xml version="1.0" encoding="utf-8"?>
<comments xmlns="http://schemas.openxmlformats.org/spreadsheetml/2006/main">
  <authors>
    <author>Dawei</author>
  </authors>
  <commentList>
    <comment ref="G6" authorId="0">
      <text>
        <r>
          <rPr>
            <b/>
            <sz val="9"/>
            <rFont val="Tahoma"/>
            <charset val="134"/>
          </rPr>
          <t>Dawei: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产品生产的过程变差；而不是选择的</t>
        </r>
        <r>
          <rPr>
            <sz val="9"/>
            <rFont val="Tahoma"/>
            <charset val="134"/>
          </rPr>
          <t>50</t>
        </r>
        <r>
          <rPr>
            <sz val="9"/>
            <rFont val="宋体"/>
            <charset val="134"/>
          </rPr>
          <t>片样品的变差。</t>
        </r>
      </text>
    </comment>
  </commentList>
</comments>
</file>

<file path=xl/sharedStrings.xml><?xml version="1.0" encoding="utf-8"?>
<sst xmlns="http://schemas.openxmlformats.org/spreadsheetml/2006/main" count="167">
  <si>
    <t>######（苏州）有限公司</t>
  </si>
  <si>
    <t>#### TECHNOLOGY CO .,LTD  GAGE R &amp; R CHART</t>
  </si>
  <si>
    <t>量规/量仪：</t>
  </si>
  <si>
    <t>测量人数：</t>
  </si>
  <si>
    <t>最小有效率：</t>
  </si>
  <si>
    <t>评估日期：</t>
  </si>
  <si>
    <t>尺寸编号：</t>
  </si>
  <si>
    <t>实验次数：</t>
  </si>
  <si>
    <t>最大漏失率：</t>
  </si>
  <si>
    <t>统计人员：</t>
  </si>
  <si>
    <t>工件机种：</t>
  </si>
  <si>
    <t>样品数量：</t>
  </si>
  <si>
    <t>最大误判率：</t>
  </si>
  <si>
    <t>GR&amp;R值：</t>
  </si>
  <si>
    <t>目标尺寸：</t>
  </si>
  <si>
    <t>Ppk:</t>
  </si>
  <si>
    <t>最小KAPPA值：</t>
  </si>
  <si>
    <t>评定结果：</t>
  </si>
  <si>
    <t>评价人A</t>
  </si>
  <si>
    <t>评价人B</t>
  </si>
  <si>
    <t>评价人C</t>
  </si>
  <si>
    <t>零件</t>
  </si>
  <si>
    <t>A-1</t>
  </si>
  <si>
    <t>A-2</t>
  </si>
  <si>
    <t>A-3</t>
  </si>
  <si>
    <t>B-1</t>
  </si>
  <si>
    <t>B-2</t>
  </si>
  <si>
    <t>B-3</t>
  </si>
  <si>
    <t>C-1</t>
  </si>
  <si>
    <t>C-2</t>
  </si>
  <si>
    <t>C-3</t>
  </si>
  <si>
    <t>基准</t>
  </si>
  <si>
    <t>基准值</t>
  </si>
  <si>
    <t>代码</t>
  </si>
  <si>
    <t>A、B-交叉表</t>
  </si>
  <si>
    <t>A、基准-交叉表</t>
  </si>
  <si>
    <t>B</t>
  </si>
  <si>
    <t>合计</t>
  </si>
  <si>
    <t>A</t>
  </si>
  <si>
    <t>计数</t>
  </si>
  <si>
    <t>预期</t>
  </si>
  <si>
    <t>B、C-交叉表</t>
  </si>
  <si>
    <t>B、基准-交叉表</t>
  </si>
  <si>
    <t>C</t>
  </si>
  <si>
    <r>
      <rPr>
        <sz val="10"/>
        <rFont val="Times New Roman"/>
        <charset val="134"/>
      </rPr>
      <t>B</t>
    </r>
  </si>
  <si>
    <t>A、C-交叉表</t>
  </si>
  <si>
    <t>C、基准-交叉表</t>
  </si>
  <si>
    <r>
      <rPr>
        <sz val="10"/>
        <rFont val="Times New Roman"/>
        <charset val="134"/>
      </rPr>
      <t>A</t>
    </r>
  </si>
  <si>
    <r>
      <rPr>
        <sz val="10"/>
        <rFont val="Times New Roman"/>
        <charset val="134"/>
      </rPr>
      <t>C</t>
    </r>
  </si>
  <si>
    <t>Kappa</t>
  </si>
  <si>
    <t>评价者%</t>
  </si>
  <si>
    <t>结果%与归因的比较</t>
  </si>
  <si>
    <t>—</t>
  </si>
  <si>
    <t>变差来源</t>
  </si>
  <si>
    <t>总检查数</t>
  </si>
  <si>
    <t>相配数</t>
  </si>
  <si>
    <t>错误的拒收</t>
  </si>
  <si>
    <t>错误的接受</t>
  </si>
  <si>
    <t>有效率</t>
  </si>
  <si>
    <t>漏失率</t>
  </si>
  <si>
    <t>误判率</t>
  </si>
  <si>
    <t>不相配</t>
  </si>
  <si>
    <t>95%UCI</t>
  </si>
  <si>
    <t>计算所得结果</t>
  </si>
  <si>
    <t>95%LCI</t>
  </si>
  <si>
    <t>决定</t>
  </si>
  <si>
    <t>系统有效结果%</t>
  </si>
  <si>
    <t>系统有效结果%与参考的比较</t>
  </si>
  <si>
    <t>测量系统</t>
  </si>
  <si>
    <t>评价者可接受条件</t>
  </si>
  <si>
    <t>≥90%</t>
  </si>
  <si>
    <t>≤2%</t>
  </si>
  <si>
    <t>≤5%</t>
  </si>
  <si>
    <t>≥80%</t>
  </si>
  <si>
    <t>≤10%</t>
  </si>
  <si>
    <t>一致的数量</t>
  </si>
  <si>
    <t>—可能需要改进</t>
  </si>
  <si>
    <t>评价者不可接受条件</t>
  </si>
  <si>
    <t>＜80%</t>
  </si>
  <si>
    <t>＞5%</t>
  </si>
  <si>
    <t>＞10%</t>
  </si>
  <si>
    <t>—需要改进</t>
  </si>
  <si>
    <t>GR&amp;R</t>
  </si>
  <si>
    <t>判定</t>
  </si>
  <si>
    <t>＜10%</t>
  </si>
  <si>
    <t>通常被认为是一个可接受的测量体系。当排列或分类零件，需要加强过程控制时被推荐运用。</t>
  </si>
  <si>
    <t>样本：</t>
  </si>
  <si>
    <t>对于产品控制的情况下，当测量结果与决定准则是确定“符合或不符合某特性的规范”（如：100%检验或抽样），样品（或标准）必须被选择，但不需要包括整个过程范围。测量系统的评估是以特性公差为基础（如对公差的%GRR）。
在过程研究情况下，当测量结果与决定准则是确定“过程稳定性、方向以及是否符合自然的过程变差”（如：SPC、过程控制、能力及过程改进），在整个作业过程范围的样本可获得性变得非常重要。当评估一测量系统对过程控制的适用性时（如对过程变差的%GRR），推荐采用过程变差的独立估计法（过程能力研究）。</t>
  </si>
  <si>
    <t>10%~30%</t>
  </si>
  <si>
    <t>在某些适用情况下被认为可接受。</t>
  </si>
  <si>
    <t>＞30%</t>
  </si>
  <si>
    <t>被认为是不可接受的。</t>
  </si>
  <si>
    <t>补充：</t>
  </si>
  <si>
    <t>kappa大于0.75表示有很好的一致</t>
  </si>
  <si>
    <t>如果Ppk大于1，则将测量系统与过程进行比较</t>
  </si>
  <si>
    <t>如果Ppk小于1，则将测量系统与公差进行比较</t>
  </si>
  <si>
    <t>A-B-1</t>
  </si>
  <si>
    <t>A-B-2</t>
  </si>
  <si>
    <t>A-B-3</t>
  </si>
  <si>
    <t>B-C-1</t>
  </si>
  <si>
    <t>B-C-2</t>
  </si>
  <si>
    <t>B-C-3</t>
  </si>
  <si>
    <t>A-C-1</t>
  </si>
  <si>
    <t>A-C-2</t>
  </si>
  <si>
    <t>A-C-3</t>
  </si>
  <si>
    <t>A判OK概率</t>
  </si>
  <si>
    <t>A-S</t>
  </si>
  <si>
    <t>AFA</t>
  </si>
  <si>
    <t>AFR</t>
  </si>
  <si>
    <t>ADI</t>
  </si>
  <si>
    <t>A-Ⅲ-L</t>
  </si>
  <si>
    <t>A-Ⅰ-L</t>
  </si>
  <si>
    <t>A-Ⅲ-U</t>
  </si>
  <si>
    <t>A-Ⅰ-U</t>
  </si>
  <si>
    <t>B-S</t>
  </si>
  <si>
    <t>BFA</t>
  </si>
  <si>
    <t>BFR</t>
  </si>
  <si>
    <t>BDI</t>
  </si>
  <si>
    <t>B-Ⅲ-L</t>
  </si>
  <si>
    <t>B-Ⅰ-L</t>
  </si>
  <si>
    <t>B-Ⅲ-U</t>
  </si>
  <si>
    <t>B-Ⅰ-U</t>
  </si>
  <si>
    <t>C-S</t>
  </si>
  <si>
    <t>CFA</t>
  </si>
  <si>
    <t>CDR</t>
  </si>
  <si>
    <t>CDI</t>
  </si>
  <si>
    <t>C-Ⅲ-L</t>
  </si>
  <si>
    <t>C-Ⅰ-L</t>
  </si>
  <si>
    <t>C-Ⅲ-U</t>
  </si>
  <si>
    <t>C-Ⅰ-U</t>
  </si>
  <si>
    <t>Ⅲ-L</t>
  </si>
  <si>
    <t>Ⅰ-L</t>
  </si>
  <si>
    <t>Ⅲ-U</t>
  </si>
  <si>
    <t>Ⅰ-U</t>
  </si>
  <si>
    <t>A判NG概率</t>
  </si>
  <si>
    <t>B判OK概率</t>
  </si>
  <si>
    <t>B判NG概率</t>
  </si>
  <si>
    <t>C判OK概率</t>
  </si>
  <si>
    <t>C判NG概率</t>
  </si>
  <si>
    <t>OK概率</t>
  </si>
  <si>
    <t>NG概率</t>
  </si>
  <si>
    <t>FA</t>
  </si>
  <si>
    <t>FR</t>
  </si>
  <si>
    <t>DI</t>
  </si>
  <si>
    <t>Xbar</t>
  </si>
  <si>
    <t>STDEV</t>
  </si>
  <si>
    <t>D3</t>
  </si>
  <si>
    <t>D4</t>
  </si>
  <si>
    <t>A2</t>
  </si>
  <si>
    <t>UCLx</t>
  </si>
  <si>
    <t>LCLx</t>
  </si>
  <si>
    <t>UCLr</t>
  </si>
  <si>
    <t>LCLr</t>
  </si>
  <si>
    <t>CPU</t>
  </si>
  <si>
    <t>CPL</t>
  </si>
  <si>
    <t>CPk</t>
  </si>
  <si>
    <t>Ppk</t>
  </si>
  <si>
    <t>Ld1=</t>
  </si>
  <si>
    <t>Ud1=</t>
  </si>
  <si>
    <t>Ld2=</t>
  </si>
  <si>
    <t>Ud2=</t>
  </si>
  <si>
    <t>Ld3=</t>
  </si>
  <si>
    <t>Ud3=</t>
  </si>
  <si>
    <t>Ld=</t>
  </si>
  <si>
    <t>Ud=</t>
  </si>
  <si>
    <t>过程能力统计表格</t>
  </si>
  <si>
    <t>d=</t>
  </si>
</sst>
</file>

<file path=xl/styles.xml><?xml version="1.0" encoding="utf-8"?>
<styleSheet xmlns="http://schemas.openxmlformats.org/spreadsheetml/2006/main">
  <numFmts count="13">
    <numFmt numFmtId="176" formatCode="&quot;(+&quot;0.00&quot;/&quot;"/>
    <numFmt numFmtId="177" formatCode="0_);[Red]\(0\)"/>
    <numFmt numFmtId="178" formatCode="0.0000_ "/>
    <numFmt numFmtId="179" formatCode="0.00_ "/>
    <numFmt numFmtId="180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81" formatCode="0.00&quot;)&quot;"/>
    <numFmt numFmtId="182" formatCode="0.0%"/>
    <numFmt numFmtId="183" formatCode="0.00_);[Red]\(0.00\)"/>
    <numFmt numFmtId="184" formatCode="0.0;_愀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19" borderId="4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4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5" borderId="39" applyNumberFormat="0" applyAlignment="0" applyProtection="0">
      <alignment vertical="center"/>
    </xf>
    <xf numFmtId="0" fontId="26" fillId="15" borderId="43" applyNumberFormat="0" applyAlignment="0" applyProtection="0">
      <alignment vertical="center"/>
    </xf>
    <xf numFmtId="0" fontId="10" fillId="11" borderId="3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17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vertical="top"/>
    </xf>
    <xf numFmtId="178" fontId="1" fillId="5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8" borderId="2" xfId="0" applyNumberFormat="1" applyFont="1" applyFill="1" applyBorder="1" applyAlignment="1">
      <alignment horizontal="center" vertical="center"/>
    </xf>
    <xf numFmtId="177" fontId="1" fillId="4" borderId="2" xfId="0" applyNumberFormat="1" applyFont="1" applyFill="1" applyBorder="1" applyAlignment="1">
      <alignment horizontal="center" vertical="center"/>
    </xf>
    <xf numFmtId="177" fontId="1" fillId="9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 readingOrder="1"/>
    </xf>
    <xf numFmtId="0" fontId="6" fillId="0" borderId="8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 readingOrder="1"/>
    </xf>
    <xf numFmtId="0" fontId="6" fillId="0" borderId="13" xfId="0" applyFont="1" applyBorder="1" applyAlignment="1">
      <alignment horizontal="center" vertical="top" wrapText="1" readingOrder="1"/>
    </xf>
    <xf numFmtId="0" fontId="7" fillId="0" borderId="14" xfId="0" applyFont="1" applyBorder="1" applyAlignment="1">
      <alignment horizontal="center" vertical="center" wrapText="1" readingOrder="1"/>
    </xf>
    <xf numFmtId="182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83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 readingOrder="1"/>
    </xf>
    <xf numFmtId="0" fontId="6" fillId="0" borderId="17" xfId="0" applyFont="1" applyBorder="1" applyAlignment="1">
      <alignment horizontal="center" vertical="top" wrapText="1" readingOrder="1"/>
    </xf>
    <xf numFmtId="0" fontId="6" fillId="0" borderId="18" xfId="0" applyFont="1" applyBorder="1" applyAlignment="1">
      <alignment horizontal="center" vertical="top" wrapText="1" readingOrder="1"/>
    </xf>
    <xf numFmtId="0" fontId="7" fillId="0" borderId="19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6" fillId="0" borderId="4" xfId="0" applyFont="1" applyBorder="1" applyAlignment="1">
      <alignment horizontal="right" vertical="top" wrapText="1" readingOrder="1"/>
    </xf>
    <xf numFmtId="0" fontId="6" fillId="0" borderId="20" xfId="0" applyFont="1" applyBorder="1" applyAlignment="1">
      <alignment horizontal="right" vertical="top" wrapText="1" readingOrder="1"/>
    </xf>
    <xf numFmtId="0" fontId="6" fillId="0" borderId="6" xfId="0" applyFont="1" applyBorder="1" applyAlignment="1">
      <alignment horizontal="right" vertical="top" wrapText="1" readingOrder="1"/>
    </xf>
    <xf numFmtId="0" fontId="6" fillId="0" borderId="21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right" vertical="top" wrapText="1"/>
    </xf>
    <xf numFmtId="184" fontId="6" fillId="0" borderId="23" xfId="0" applyNumberFormat="1" applyFont="1" applyBorder="1" applyAlignment="1">
      <alignment horizontal="right" wrapText="1" readingOrder="1"/>
    </xf>
    <xf numFmtId="184" fontId="6" fillId="0" borderId="24" xfId="0" applyNumberFormat="1" applyFont="1" applyBorder="1" applyAlignment="1">
      <alignment horizontal="right" wrapText="1" readingOrder="1"/>
    </xf>
    <xf numFmtId="184" fontId="6" fillId="0" borderId="25" xfId="0" applyNumberFormat="1" applyFont="1" applyBorder="1" applyAlignment="1">
      <alignment horizontal="right" wrapText="1" readingOrder="1"/>
    </xf>
    <xf numFmtId="0" fontId="7" fillId="0" borderId="26" xfId="0" applyFont="1" applyBorder="1" applyAlignment="1">
      <alignment horizontal="left" vertical="top" wrapText="1" readingOrder="1"/>
    </xf>
    <xf numFmtId="0" fontId="7" fillId="0" borderId="27" xfId="0" applyFont="1" applyBorder="1" applyAlignment="1">
      <alignment horizontal="right" vertical="top" wrapText="1" readingOrder="1"/>
    </xf>
    <xf numFmtId="0" fontId="6" fillId="0" borderId="28" xfId="0" applyFont="1" applyBorder="1" applyAlignment="1">
      <alignment horizontal="right" vertical="top" wrapText="1" readingOrder="1"/>
    </xf>
    <xf numFmtId="0" fontId="6" fillId="0" borderId="13" xfId="0" applyFont="1" applyBorder="1" applyAlignment="1">
      <alignment horizontal="right" vertical="top" wrapText="1" readingOrder="1"/>
    </xf>
    <xf numFmtId="0" fontId="6" fillId="0" borderId="27" xfId="0" applyFont="1" applyBorder="1" applyAlignment="1">
      <alignment horizontal="right" vertical="top" wrapText="1" readingOrder="1"/>
    </xf>
    <xf numFmtId="0" fontId="6" fillId="0" borderId="23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25" xfId="0" applyFont="1" applyBorder="1" applyAlignment="1">
      <alignment horizontal="right" vertical="top" wrapText="1"/>
    </xf>
    <xf numFmtId="180" fontId="6" fillId="0" borderId="23" xfId="0" applyNumberFormat="1" applyFont="1" applyBorder="1" applyAlignment="1">
      <alignment horizontal="right" wrapText="1" readingOrder="1"/>
    </xf>
    <xf numFmtId="180" fontId="6" fillId="0" borderId="24" xfId="0" applyNumberFormat="1" applyFont="1" applyBorder="1" applyAlignment="1">
      <alignment horizontal="right" wrapText="1" readingOrder="1"/>
    </xf>
    <xf numFmtId="180" fontId="6" fillId="0" borderId="25" xfId="0" applyNumberFormat="1" applyFont="1" applyBorder="1" applyAlignment="1">
      <alignment horizontal="right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right" vertical="top" wrapText="1" readingOrder="1"/>
    </xf>
    <xf numFmtId="0" fontId="7" fillId="0" borderId="22" xfId="0" applyFont="1" applyBorder="1" applyAlignment="1">
      <alignment horizontal="right" vertical="top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180" fontId="6" fillId="0" borderId="10" xfId="0" applyNumberFormat="1" applyFont="1" applyBorder="1" applyAlignment="1">
      <alignment vertical="top" wrapText="1" readingOrder="1"/>
    </xf>
    <xf numFmtId="180" fontId="6" fillId="0" borderId="29" xfId="0" applyNumberFormat="1" applyFont="1" applyBorder="1" applyAlignment="1">
      <alignment vertical="top" wrapText="1" readingOrder="1"/>
    </xf>
    <xf numFmtId="180" fontId="6" fillId="0" borderId="11" xfId="0" applyNumberFormat="1" applyFont="1" applyBorder="1" applyAlignment="1">
      <alignment vertical="top" wrapText="1" readingOrder="1"/>
    </xf>
    <xf numFmtId="0" fontId="1" fillId="0" borderId="30" xfId="0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2" xfId="0" applyFont="1" applyBorder="1" applyAlignment="1">
      <alignment vertical="center"/>
    </xf>
    <xf numFmtId="182" fontId="1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82" fontId="1" fillId="0" borderId="2" xfId="11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showGridLines="0" tabSelected="1" view="pageBreakPreview" zoomScale="120" zoomScaleNormal="100" zoomScaleSheetLayoutView="120" workbookViewId="0">
      <selection activeCell="Q4" sqref="Q4"/>
    </sheetView>
  </sheetViews>
  <sheetFormatPr defaultColWidth="9" defaultRowHeight="12" customHeight="1"/>
  <cols>
    <col min="1" max="2" width="6.5" style="1" customWidth="1"/>
    <col min="3" max="14" width="6.25" style="1" customWidth="1"/>
    <col min="15" max="16384" width="9" style="1"/>
  </cols>
  <sheetData>
    <row r="1" ht="24" customHeight="1" spans="1:1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24" customHeight="1" spans="1:1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customHeight="1" spans="1:14">
      <c r="A3" s="17" t="s">
        <v>2</v>
      </c>
      <c r="B3" s="17"/>
      <c r="C3" s="18"/>
      <c r="D3" s="18"/>
      <c r="E3" s="17" t="s">
        <v>3</v>
      </c>
      <c r="F3" s="17"/>
      <c r="G3" s="18">
        <v>3</v>
      </c>
      <c r="H3" s="17" t="s">
        <v>4</v>
      </c>
      <c r="I3" s="17"/>
      <c r="J3" s="45">
        <f>MIN(C99:C101)</f>
        <v>0.8</v>
      </c>
      <c r="K3" s="17" t="s">
        <v>5</v>
      </c>
      <c r="L3" s="17"/>
      <c r="M3" s="18"/>
      <c r="N3" s="18"/>
    </row>
    <row r="4" customHeight="1" spans="1:14">
      <c r="A4" s="17" t="s">
        <v>6</v>
      </c>
      <c r="B4" s="17"/>
      <c r="C4" s="18"/>
      <c r="D4" s="18"/>
      <c r="E4" s="17" t="s">
        <v>7</v>
      </c>
      <c r="F4" s="17"/>
      <c r="G4" s="18">
        <v>3</v>
      </c>
      <c r="H4" s="17" t="s">
        <v>8</v>
      </c>
      <c r="I4" s="17"/>
      <c r="J4" s="45">
        <f>MAX(D99:D101)</f>
        <v>0.125</v>
      </c>
      <c r="K4" s="17" t="s">
        <v>9</v>
      </c>
      <c r="L4" s="17"/>
      <c r="M4" s="18"/>
      <c r="N4" s="18"/>
    </row>
    <row r="5" customHeight="1" spans="1:14">
      <c r="A5" s="17" t="s">
        <v>10</v>
      </c>
      <c r="B5" s="17"/>
      <c r="C5" s="18"/>
      <c r="D5" s="18"/>
      <c r="E5" s="17" t="s">
        <v>11</v>
      </c>
      <c r="F5" s="17"/>
      <c r="G5" s="18">
        <v>50</v>
      </c>
      <c r="H5" s="17" t="s">
        <v>12</v>
      </c>
      <c r="I5" s="17"/>
      <c r="J5" s="45">
        <f>MAX(E99:E101)</f>
        <v>0.0882352941176471</v>
      </c>
      <c r="K5" s="17" t="s">
        <v>13</v>
      </c>
      <c r="L5" s="17"/>
      <c r="M5" s="46">
        <f>IF(G6&lt;=1,demo!AX53/(D6-E6),demo!AX53/(6*demo!M15))</f>
        <v>0.237915</v>
      </c>
      <c r="N5" s="46"/>
    </row>
    <row r="6" customHeight="1" spans="1:14">
      <c r="A6" s="17" t="s">
        <v>14</v>
      </c>
      <c r="B6" s="17"/>
      <c r="C6" s="19">
        <v>0.5</v>
      </c>
      <c r="D6" s="20">
        <v>0.05</v>
      </c>
      <c r="E6" s="21">
        <v>-0.05</v>
      </c>
      <c r="F6" s="22" t="s">
        <v>15</v>
      </c>
      <c r="G6" s="18">
        <v>0.5</v>
      </c>
      <c r="H6" s="17" t="s">
        <v>16</v>
      </c>
      <c r="I6" s="17"/>
      <c r="J6" s="47">
        <f>MIN(D93,E93,C94,E94,C95,D95,C96,D96,E96)</f>
        <v>0.773960216998192</v>
      </c>
      <c r="K6" s="17" t="s">
        <v>17</v>
      </c>
      <c r="L6" s="17"/>
      <c r="M6" s="18"/>
      <c r="N6" s="18"/>
    </row>
    <row r="7" ht="6.95" customHeight="1" spans="1:1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customHeight="1" spans="1:14">
      <c r="A8" s="22"/>
      <c r="B8" s="17"/>
      <c r="C8" s="23" t="s">
        <v>18</v>
      </c>
      <c r="D8" s="19"/>
      <c r="E8" s="19"/>
      <c r="G8" s="23" t="s">
        <v>19</v>
      </c>
      <c r="H8" s="19"/>
      <c r="I8" s="19"/>
      <c r="K8" s="23" t="s">
        <v>20</v>
      </c>
      <c r="L8" s="19"/>
      <c r="M8" s="19"/>
      <c r="N8" s="22"/>
    </row>
    <row r="9" ht="5.1" customHeight="1" spans="1:14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customHeight="1" spans="1:14">
      <c r="A10" s="24" t="s">
        <v>21</v>
      </c>
      <c r="B10" s="25" t="s">
        <v>22</v>
      </c>
      <c r="C10" s="25" t="s">
        <v>23</v>
      </c>
      <c r="D10" s="25" t="s">
        <v>24</v>
      </c>
      <c r="E10" s="26" t="s">
        <v>25</v>
      </c>
      <c r="F10" s="26" t="s">
        <v>26</v>
      </c>
      <c r="G10" s="26" t="s">
        <v>27</v>
      </c>
      <c r="H10" s="27" t="s">
        <v>28</v>
      </c>
      <c r="I10" s="27" t="s">
        <v>29</v>
      </c>
      <c r="J10" s="27" t="s">
        <v>30</v>
      </c>
      <c r="K10" s="28" t="s">
        <v>31</v>
      </c>
      <c r="L10" s="48" t="s">
        <v>32</v>
      </c>
      <c r="M10" s="49"/>
      <c r="N10" s="28" t="s">
        <v>33</v>
      </c>
    </row>
    <row r="11" customHeight="1" spans="1:14">
      <c r="A11" s="28">
        <v>1</v>
      </c>
      <c r="B11" s="29">
        <v>1</v>
      </c>
      <c r="C11" s="29">
        <v>1</v>
      </c>
      <c r="D11" s="29">
        <v>1</v>
      </c>
      <c r="E11" s="30">
        <v>1</v>
      </c>
      <c r="F11" s="30">
        <v>1</v>
      </c>
      <c r="G11" s="30">
        <v>1</v>
      </c>
      <c r="H11" s="31">
        <v>1</v>
      </c>
      <c r="I11" s="31">
        <v>1</v>
      </c>
      <c r="J11" s="31">
        <v>1</v>
      </c>
      <c r="K11" s="50">
        <v>1</v>
      </c>
      <c r="L11" s="48">
        <v>0.476901</v>
      </c>
      <c r="M11" s="49"/>
      <c r="N11" s="28" t="str">
        <f>IF(B11*C11*D11*E11*F11*G11*H11*I11*J11*K11=1,"+",IF(B11+C11+D11+E11+F11+G11+H11+I11+J11+K11=0,"-","×"))</f>
        <v>+</v>
      </c>
    </row>
    <row r="12" customHeight="1" spans="1:14">
      <c r="A12" s="28">
        <v>2</v>
      </c>
      <c r="B12" s="29">
        <v>1</v>
      </c>
      <c r="C12" s="29">
        <v>1</v>
      </c>
      <c r="D12" s="29">
        <v>1</v>
      </c>
      <c r="E12" s="30">
        <v>1</v>
      </c>
      <c r="F12" s="30">
        <v>1</v>
      </c>
      <c r="G12" s="30">
        <v>1</v>
      </c>
      <c r="H12" s="31">
        <v>1</v>
      </c>
      <c r="I12" s="31">
        <v>1</v>
      </c>
      <c r="J12" s="31">
        <v>1</v>
      </c>
      <c r="K12" s="50">
        <v>1</v>
      </c>
      <c r="L12" s="48">
        <v>0.509015</v>
      </c>
      <c r="M12" s="49"/>
      <c r="N12" s="28" t="str">
        <f t="shared" ref="N12:N60" si="0">IF(B12*C12*D12*E12*F12*G12*H12*I12*J12*K12=1,"+",IF(B12+C12+D12+E12+F12+G12+H12+I12+J12+K12=0,"-","×"))</f>
        <v>+</v>
      </c>
    </row>
    <row r="13" customHeight="1" spans="1:14">
      <c r="A13" s="28">
        <v>3</v>
      </c>
      <c r="B13" s="29">
        <v>0</v>
      </c>
      <c r="C13" s="29">
        <v>0</v>
      </c>
      <c r="D13" s="29">
        <v>0</v>
      </c>
      <c r="E13" s="30">
        <v>0</v>
      </c>
      <c r="F13" s="30">
        <v>0</v>
      </c>
      <c r="G13" s="30">
        <v>0</v>
      </c>
      <c r="H13" s="31">
        <v>0</v>
      </c>
      <c r="I13" s="31">
        <v>0</v>
      </c>
      <c r="J13" s="31">
        <v>0</v>
      </c>
      <c r="K13" s="50">
        <v>0</v>
      </c>
      <c r="L13" s="48">
        <v>0.576459</v>
      </c>
      <c r="M13" s="49"/>
      <c r="N13" s="28" t="str">
        <f t="shared" si="0"/>
        <v>-</v>
      </c>
    </row>
    <row r="14" customHeight="1" spans="1:14">
      <c r="A14" s="28">
        <v>4</v>
      </c>
      <c r="B14" s="29">
        <v>0</v>
      </c>
      <c r="C14" s="29">
        <v>0</v>
      </c>
      <c r="D14" s="29">
        <v>0</v>
      </c>
      <c r="E14" s="30">
        <v>0</v>
      </c>
      <c r="F14" s="30">
        <v>0</v>
      </c>
      <c r="G14" s="30">
        <v>0</v>
      </c>
      <c r="H14" s="31">
        <v>0</v>
      </c>
      <c r="I14" s="31">
        <v>0</v>
      </c>
      <c r="J14" s="31">
        <v>0</v>
      </c>
      <c r="K14" s="50">
        <v>0</v>
      </c>
      <c r="L14" s="48">
        <v>0.566152</v>
      </c>
      <c r="M14" s="49"/>
      <c r="N14" s="28" t="str">
        <f t="shared" si="0"/>
        <v>-</v>
      </c>
    </row>
    <row r="15" customHeight="1" spans="1:14">
      <c r="A15" s="28">
        <v>5</v>
      </c>
      <c r="B15" s="29">
        <v>0</v>
      </c>
      <c r="C15" s="29">
        <v>0</v>
      </c>
      <c r="D15" s="29">
        <v>0</v>
      </c>
      <c r="E15" s="30">
        <v>0</v>
      </c>
      <c r="F15" s="30">
        <v>0</v>
      </c>
      <c r="G15" s="30">
        <v>0</v>
      </c>
      <c r="H15" s="31">
        <v>0</v>
      </c>
      <c r="I15" s="31">
        <v>0</v>
      </c>
      <c r="J15" s="31">
        <v>0</v>
      </c>
      <c r="K15" s="50">
        <v>0</v>
      </c>
      <c r="L15" s="48">
        <v>0.57036</v>
      </c>
      <c r="M15" s="49"/>
      <c r="N15" s="28" t="str">
        <f t="shared" si="0"/>
        <v>-</v>
      </c>
    </row>
    <row r="16" customHeight="1" spans="1:14">
      <c r="A16" s="28">
        <v>6</v>
      </c>
      <c r="B16" s="29">
        <v>1</v>
      </c>
      <c r="C16" s="29">
        <v>1</v>
      </c>
      <c r="D16" s="29">
        <v>0</v>
      </c>
      <c r="E16" s="30">
        <v>1</v>
      </c>
      <c r="F16" s="30">
        <v>1</v>
      </c>
      <c r="G16" s="30">
        <v>0</v>
      </c>
      <c r="H16" s="31">
        <v>1</v>
      </c>
      <c r="I16" s="31">
        <v>0</v>
      </c>
      <c r="J16" s="31">
        <v>0</v>
      </c>
      <c r="K16" s="50">
        <v>1</v>
      </c>
      <c r="L16" s="48">
        <v>0.544951</v>
      </c>
      <c r="M16" s="49"/>
      <c r="N16" s="28" t="str">
        <f t="shared" si="0"/>
        <v>×</v>
      </c>
    </row>
    <row r="17" customHeight="1" spans="1:14">
      <c r="A17" s="28">
        <v>7</v>
      </c>
      <c r="B17" s="29">
        <v>1</v>
      </c>
      <c r="C17" s="29">
        <v>1</v>
      </c>
      <c r="D17" s="29">
        <v>1</v>
      </c>
      <c r="E17" s="30">
        <v>1</v>
      </c>
      <c r="F17" s="30">
        <v>1</v>
      </c>
      <c r="G17" s="30">
        <v>1</v>
      </c>
      <c r="H17" s="31">
        <v>1</v>
      </c>
      <c r="I17" s="31">
        <v>0</v>
      </c>
      <c r="J17" s="31">
        <v>1</v>
      </c>
      <c r="K17" s="50">
        <v>1</v>
      </c>
      <c r="L17" s="48">
        <v>0.465454</v>
      </c>
      <c r="M17" s="49"/>
      <c r="N17" s="28" t="str">
        <f t="shared" si="0"/>
        <v>×</v>
      </c>
    </row>
    <row r="18" customHeight="1" spans="1:14">
      <c r="A18" s="28">
        <v>8</v>
      </c>
      <c r="B18" s="29">
        <v>1</v>
      </c>
      <c r="C18" s="29">
        <v>1</v>
      </c>
      <c r="D18" s="29">
        <v>1</v>
      </c>
      <c r="E18" s="30">
        <v>1</v>
      </c>
      <c r="F18" s="30">
        <v>1</v>
      </c>
      <c r="G18" s="30">
        <v>1</v>
      </c>
      <c r="H18" s="31">
        <v>1</v>
      </c>
      <c r="I18" s="31">
        <v>1</v>
      </c>
      <c r="J18" s="31">
        <v>1</v>
      </c>
      <c r="K18" s="50">
        <v>1</v>
      </c>
      <c r="L18" s="48">
        <v>0.502295</v>
      </c>
      <c r="M18" s="49"/>
      <c r="N18" s="28" t="str">
        <f t="shared" si="0"/>
        <v>+</v>
      </c>
    </row>
    <row r="19" customHeight="1" spans="1:14">
      <c r="A19" s="28">
        <v>9</v>
      </c>
      <c r="B19" s="29">
        <v>0</v>
      </c>
      <c r="C19" s="29">
        <v>0</v>
      </c>
      <c r="D19" s="29">
        <v>0</v>
      </c>
      <c r="E19" s="30">
        <v>0</v>
      </c>
      <c r="F19" s="30">
        <v>0</v>
      </c>
      <c r="G19" s="30">
        <v>0</v>
      </c>
      <c r="H19" s="31">
        <v>0</v>
      </c>
      <c r="I19" s="31">
        <v>0</v>
      </c>
      <c r="J19" s="31">
        <v>0</v>
      </c>
      <c r="K19" s="50">
        <v>0</v>
      </c>
      <c r="L19" s="48">
        <v>0.437817</v>
      </c>
      <c r="M19" s="49"/>
      <c r="N19" s="28" t="str">
        <f t="shared" si="0"/>
        <v>-</v>
      </c>
    </row>
    <row r="20" customHeight="1" spans="1:14">
      <c r="A20" s="28">
        <v>10</v>
      </c>
      <c r="B20" s="29">
        <v>1</v>
      </c>
      <c r="C20" s="29">
        <v>1</v>
      </c>
      <c r="D20" s="29">
        <v>1</v>
      </c>
      <c r="E20" s="30">
        <v>1</v>
      </c>
      <c r="F20" s="30">
        <v>1</v>
      </c>
      <c r="G20" s="30">
        <v>1</v>
      </c>
      <c r="H20" s="31">
        <v>1</v>
      </c>
      <c r="I20" s="31">
        <v>1</v>
      </c>
      <c r="J20" s="31">
        <v>1</v>
      </c>
      <c r="K20" s="50">
        <v>1</v>
      </c>
      <c r="L20" s="48">
        <v>0.515573</v>
      </c>
      <c r="M20" s="49"/>
      <c r="N20" s="28" t="str">
        <f t="shared" si="0"/>
        <v>+</v>
      </c>
    </row>
    <row r="21" customHeight="1" spans="1:14">
      <c r="A21" s="28">
        <v>11</v>
      </c>
      <c r="B21" s="29">
        <v>1</v>
      </c>
      <c r="C21" s="29">
        <v>1</v>
      </c>
      <c r="D21" s="29">
        <v>1</v>
      </c>
      <c r="E21" s="30">
        <v>1</v>
      </c>
      <c r="F21" s="30">
        <v>1</v>
      </c>
      <c r="G21" s="30">
        <v>1</v>
      </c>
      <c r="H21" s="31">
        <v>1</v>
      </c>
      <c r="I21" s="31">
        <v>1</v>
      </c>
      <c r="J21" s="31">
        <v>1</v>
      </c>
      <c r="K21" s="50">
        <v>1</v>
      </c>
      <c r="L21" s="48">
        <v>0.488905</v>
      </c>
      <c r="M21" s="49"/>
      <c r="N21" s="28" t="str">
        <f t="shared" si="0"/>
        <v>+</v>
      </c>
    </row>
    <row r="22" customHeight="1" spans="1:14">
      <c r="A22" s="28">
        <v>12</v>
      </c>
      <c r="B22" s="29">
        <v>0</v>
      </c>
      <c r="C22" s="29">
        <v>0</v>
      </c>
      <c r="D22" s="29">
        <v>0</v>
      </c>
      <c r="E22" s="30">
        <v>0</v>
      </c>
      <c r="F22" s="30">
        <v>0</v>
      </c>
      <c r="G22" s="30">
        <v>0</v>
      </c>
      <c r="H22" s="31">
        <v>0</v>
      </c>
      <c r="I22" s="31">
        <v>1</v>
      </c>
      <c r="J22" s="31">
        <v>0</v>
      </c>
      <c r="K22" s="50">
        <v>0</v>
      </c>
      <c r="L22" s="48">
        <v>0.559918</v>
      </c>
      <c r="M22" s="49"/>
      <c r="N22" s="28" t="str">
        <f t="shared" si="0"/>
        <v>×</v>
      </c>
    </row>
    <row r="23" customHeight="1" spans="1:14">
      <c r="A23" s="28">
        <v>13</v>
      </c>
      <c r="B23" s="29">
        <v>1</v>
      </c>
      <c r="C23" s="29">
        <v>1</v>
      </c>
      <c r="D23" s="29">
        <v>1</v>
      </c>
      <c r="E23" s="30">
        <v>1</v>
      </c>
      <c r="F23" s="30">
        <v>1</v>
      </c>
      <c r="G23" s="30">
        <v>1</v>
      </c>
      <c r="H23" s="31">
        <v>1</v>
      </c>
      <c r="I23" s="31">
        <v>1</v>
      </c>
      <c r="J23" s="31">
        <v>1</v>
      </c>
      <c r="K23" s="50">
        <v>1</v>
      </c>
      <c r="L23" s="48">
        <v>0.542704</v>
      </c>
      <c r="M23" s="49"/>
      <c r="N23" s="28" t="str">
        <f t="shared" si="0"/>
        <v>+</v>
      </c>
    </row>
    <row r="24" customHeight="1" spans="1:14">
      <c r="A24" s="28">
        <v>14</v>
      </c>
      <c r="B24" s="29">
        <v>1</v>
      </c>
      <c r="C24" s="29">
        <v>1</v>
      </c>
      <c r="D24" s="29">
        <v>0</v>
      </c>
      <c r="E24" s="30">
        <v>1</v>
      </c>
      <c r="F24" s="30">
        <v>1</v>
      </c>
      <c r="G24" s="30">
        <v>1</v>
      </c>
      <c r="H24" s="31">
        <v>1</v>
      </c>
      <c r="I24" s="31">
        <v>0</v>
      </c>
      <c r="J24" s="31">
        <v>0</v>
      </c>
      <c r="K24" s="50">
        <v>1</v>
      </c>
      <c r="L24" s="48">
        <v>0.454518</v>
      </c>
      <c r="M24" s="49"/>
      <c r="N24" s="28" t="str">
        <f t="shared" si="0"/>
        <v>×</v>
      </c>
    </row>
    <row r="25" customHeight="1" spans="1:14">
      <c r="A25" s="28">
        <v>15</v>
      </c>
      <c r="B25" s="29">
        <v>1</v>
      </c>
      <c r="C25" s="29">
        <v>1</v>
      </c>
      <c r="D25" s="29">
        <v>1</v>
      </c>
      <c r="E25" s="30">
        <v>1</v>
      </c>
      <c r="F25" s="30">
        <v>1</v>
      </c>
      <c r="G25" s="30">
        <v>1</v>
      </c>
      <c r="H25" s="31">
        <v>1</v>
      </c>
      <c r="I25" s="31">
        <v>1</v>
      </c>
      <c r="J25" s="31">
        <v>1</v>
      </c>
      <c r="K25" s="50">
        <v>1</v>
      </c>
      <c r="L25" s="48">
        <v>0.517377</v>
      </c>
      <c r="M25" s="49"/>
      <c r="N25" s="28" t="str">
        <f t="shared" si="0"/>
        <v>+</v>
      </c>
    </row>
    <row r="26" customHeight="1" spans="1:14">
      <c r="A26" s="28">
        <v>16</v>
      </c>
      <c r="B26" s="29">
        <v>1</v>
      </c>
      <c r="C26" s="29">
        <v>1</v>
      </c>
      <c r="D26" s="29">
        <v>1</v>
      </c>
      <c r="E26" s="30">
        <v>1</v>
      </c>
      <c r="F26" s="30">
        <v>1</v>
      </c>
      <c r="G26" s="30">
        <v>1</v>
      </c>
      <c r="H26" s="31">
        <v>1</v>
      </c>
      <c r="I26" s="31">
        <v>1</v>
      </c>
      <c r="J26" s="31">
        <v>1</v>
      </c>
      <c r="K26" s="50">
        <v>1</v>
      </c>
      <c r="L26" s="48">
        <v>0.531939</v>
      </c>
      <c r="M26" s="49"/>
      <c r="N26" s="28" t="str">
        <f t="shared" si="0"/>
        <v>+</v>
      </c>
    </row>
    <row r="27" customHeight="1" spans="1:14">
      <c r="A27" s="28">
        <v>17</v>
      </c>
      <c r="B27" s="29">
        <v>1</v>
      </c>
      <c r="C27" s="29">
        <v>1</v>
      </c>
      <c r="D27" s="29">
        <v>1</v>
      </c>
      <c r="E27" s="30">
        <v>1</v>
      </c>
      <c r="F27" s="30">
        <v>1</v>
      </c>
      <c r="G27" s="30">
        <v>1</v>
      </c>
      <c r="H27" s="31">
        <v>1</v>
      </c>
      <c r="I27" s="31">
        <v>1</v>
      </c>
      <c r="J27" s="31">
        <v>1</v>
      </c>
      <c r="K27" s="50">
        <v>1</v>
      </c>
      <c r="L27" s="48">
        <v>0.519694</v>
      </c>
      <c r="M27" s="49"/>
      <c r="N27" s="28" t="str">
        <f t="shared" si="0"/>
        <v>+</v>
      </c>
    </row>
    <row r="28" customHeight="1" spans="1:14">
      <c r="A28" s="28">
        <v>18</v>
      </c>
      <c r="B28" s="29">
        <v>1</v>
      </c>
      <c r="C28" s="29">
        <v>1</v>
      </c>
      <c r="D28" s="29">
        <v>1</v>
      </c>
      <c r="E28" s="30">
        <v>1</v>
      </c>
      <c r="F28" s="30">
        <v>1</v>
      </c>
      <c r="G28" s="30">
        <v>1</v>
      </c>
      <c r="H28" s="31">
        <v>1</v>
      </c>
      <c r="I28" s="31">
        <v>1</v>
      </c>
      <c r="J28" s="31">
        <v>1</v>
      </c>
      <c r="K28" s="50">
        <v>1</v>
      </c>
      <c r="L28" s="48">
        <v>0.484167</v>
      </c>
      <c r="M28" s="49"/>
      <c r="N28" s="28" t="str">
        <f t="shared" si="0"/>
        <v>+</v>
      </c>
    </row>
    <row r="29" customHeight="1" spans="1:14">
      <c r="A29" s="28">
        <v>19</v>
      </c>
      <c r="B29" s="29">
        <v>1</v>
      </c>
      <c r="C29" s="29">
        <v>1</v>
      </c>
      <c r="D29" s="29">
        <v>1</v>
      </c>
      <c r="E29" s="30">
        <v>1</v>
      </c>
      <c r="F29" s="30">
        <v>1</v>
      </c>
      <c r="G29" s="30">
        <v>1</v>
      </c>
      <c r="H29" s="31">
        <v>1</v>
      </c>
      <c r="I29" s="31">
        <v>1</v>
      </c>
      <c r="J29" s="31">
        <v>1</v>
      </c>
      <c r="K29" s="50">
        <v>1</v>
      </c>
      <c r="L29" s="48">
        <v>0.520496</v>
      </c>
      <c r="M29" s="49"/>
      <c r="N29" s="28" t="str">
        <f t="shared" si="0"/>
        <v>+</v>
      </c>
    </row>
    <row r="30" customHeight="1" spans="1:14">
      <c r="A30" s="28">
        <v>20</v>
      </c>
      <c r="B30" s="29">
        <v>1</v>
      </c>
      <c r="C30" s="29">
        <v>1</v>
      </c>
      <c r="D30" s="29">
        <v>1</v>
      </c>
      <c r="E30" s="30">
        <v>1</v>
      </c>
      <c r="F30" s="30">
        <v>1</v>
      </c>
      <c r="G30" s="30">
        <v>1</v>
      </c>
      <c r="H30" s="31">
        <v>1</v>
      </c>
      <c r="I30" s="31">
        <v>1</v>
      </c>
      <c r="J30" s="31">
        <v>1</v>
      </c>
      <c r="K30" s="50">
        <v>1</v>
      </c>
      <c r="L30" s="48">
        <v>0.477236</v>
      </c>
      <c r="M30" s="49"/>
      <c r="N30" s="28" t="str">
        <f t="shared" si="0"/>
        <v>+</v>
      </c>
    </row>
    <row r="31" customHeight="1" spans="1:14">
      <c r="A31" s="28">
        <v>21</v>
      </c>
      <c r="B31" s="29">
        <v>1</v>
      </c>
      <c r="C31" s="29">
        <v>1</v>
      </c>
      <c r="D31" s="29">
        <v>0</v>
      </c>
      <c r="E31" s="30">
        <v>1</v>
      </c>
      <c r="F31" s="30">
        <v>0</v>
      </c>
      <c r="G31" s="30">
        <v>1</v>
      </c>
      <c r="H31" s="31">
        <v>0</v>
      </c>
      <c r="I31" s="31">
        <v>1</v>
      </c>
      <c r="J31" s="31">
        <v>0</v>
      </c>
      <c r="K31" s="50">
        <v>1</v>
      </c>
      <c r="L31" s="48">
        <v>0.45231</v>
      </c>
      <c r="M31" s="49"/>
      <c r="N31" s="28" t="str">
        <f t="shared" si="0"/>
        <v>×</v>
      </c>
    </row>
    <row r="32" customHeight="1" spans="1:14">
      <c r="A32" s="28">
        <v>22</v>
      </c>
      <c r="B32" s="29">
        <v>0</v>
      </c>
      <c r="C32" s="29">
        <v>0</v>
      </c>
      <c r="D32" s="29">
        <v>1</v>
      </c>
      <c r="E32" s="30">
        <v>0</v>
      </c>
      <c r="F32" s="30">
        <v>1</v>
      </c>
      <c r="G32" s="30">
        <v>0</v>
      </c>
      <c r="H32" s="31">
        <v>1</v>
      </c>
      <c r="I32" s="31">
        <v>1</v>
      </c>
      <c r="J32" s="31">
        <v>0</v>
      </c>
      <c r="K32" s="50">
        <v>0</v>
      </c>
      <c r="L32" s="48">
        <v>0.545604</v>
      </c>
      <c r="M32" s="49"/>
      <c r="N32" s="28" t="str">
        <f t="shared" si="0"/>
        <v>×</v>
      </c>
    </row>
    <row r="33" customHeight="1" spans="1:14">
      <c r="A33" s="28">
        <v>23</v>
      </c>
      <c r="B33" s="29">
        <v>1</v>
      </c>
      <c r="C33" s="29">
        <v>1</v>
      </c>
      <c r="D33" s="29">
        <v>1</v>
      </c>
      <c r="E33" s="30">
        <v>1</v>
      </c>
      <c r="F33" s="30">
        <v>1</v>
      </c>
      <c r="G33" s="30">
        <v>1</v>
      </c>
      <c r="H33" s="31">
        <v>1</v>
      </c>
      <c r="I33" s="31">
        <v>1</v>
      </c>
      <c r="J33" s="31">
        <v>1</v>
      </c>
      <c r="K33" s="50">
        <v>1</v>
      </c>
      <c r="L33" s="48">
        <v>0.529065</v>
      </c>
      <c r="M33" s="49"/>
      <c r="N33" s="28" t="str">
        <f t="shared" si="0"/>
        <v>+</v>
      </c>
    </row>
    <row r="34" customHeight="1" spans="1:14">
      <c r="A34" s="28">
        <v>24</v>
      </c>
      <c r="B34" s="29">
        <v>1</v>
      </c>
      <c r="C34" s="29">
        <v>1</v>
      </c>
      <c r="D34" s="29">
        <v>1</v>
      </c>
      <c r="E34" s="30">
        <v>1</v>
      </c>
      <c r="F34" s="30">
        <v>1</v>
      </c>
      <c r="G34" s="30">
        <v>1</v>
      </c>
      <c r="H34" s="31">
        <v>1</v>
      </c>
      <c r="I34" s="31">
        <v>1</v>
      </c>
      <c r="J34" s="31">
        <v>1</v>
      </c>
      <c r="K34" s="50">
        <v>1</v>
      </c>
      <c r="L34" s="48">
        <v>0.514192</v>
      </c>
      <c r="M34" s="49"/>
      <c r="N34" s="28" t="str">
        <f t="shared" si="0"/>
        <v>+</v>
      </c>
    </row>
    <row r="35" customHeight="1" spans="1:14">
      <c r="A35" s="28">
        <v>25</v>
      </c>
      <c r="B35" s="29">
        <v>0</v>
      </c>
      <c r="C35" s="29">
        <v>0</v>
      </c>
      <c r="D35" s="29">
        <v>0</v>
      </c>
      <c r="E35" s="30">
        <v>0</v>
      </c>
      <c r="F35" s="30">
        <v>0</v>
      </c>
      <c r="G35" s="30">
        <v>0</v>
      </c>
      <c r="H35" s="31">
        <v>0</v>
      </c>
      <c r="I35" s="31">
        <v>0</v>
      </c>
      <c r="J35" s="31">
        <v>0</v>
      </c>
      <c r="K35" s="50">
        <v>0</v>
      </c>
      <c r="L35" s="48">
        <v>0.599581</v>
      </c>
      <c r="M35" s="49"/>
      <c r="N35" s="28" t="str">
        <f t="shared" si="0"/>
        <v>-</v>
      </c>
    </row>
    <row r="36" customHeight="1" spans="1:14">
      <c r="A36" s="28">
        <v>26</v>
      </c>
      <c r="B36" s="29">
        <v>0</v>
      </c>
      <c r="C36" s="29">
        <v>1</v>
      </c>
      <c r="D36" s="29">
        <v>0</v>
      </c>
      <c r="E36" s="30">
        <v>0</v>
      </c>
      <c r="F36" s="30">
        <v>0</v>
      </c>
      <c r="G36" s="30">
        <v>0</v>
      </c>
      <c r="H36" s="31">
        <v>0</v>
      </c>
      <c r="I36" s="31">
        <v>0</v>
      </c>
      <c r="J36" s="31">
        <v>1</v>
      </c>
      <c r="K36" s="50">
        <v>0</v>
      </c>
      <c r="L36" s="48">
        <v>0.547204</v>
      </c>
      <c r="M36" s="49"/>
      <c r="N36" s="28" t="str">
        <f t="shared" si="0"/>
        <v>×</v>
      </c>
    </row>
    <row r="37" customHeight="1" spans="1:14">
      <c r="A37" s="28">
        <v>27</v>
      </c>
      <c r="B37" s="29">
        <v>1</v>
      </c>
      <c r="C37" s="29">
        <v>1</v>
      </c>
      <c r="D37" s="29">
        <v>1</v>
      </c>
      <c r="E37" s="30">
        <v>1</v>
      </c>
      <c r="F37" s="30">
        <v>1</v>
      </c>
      <c r="G37" s="30">
        <v>1</v>
      </c>
      <c r="H37" s="31">
        <v>1</v>
      </c>
      <c r="I37" s="31">
        <v>1</v>
      </c>
      <c r="J37" s="31">
        <v>1</v>
      </c>
      <c r="K37" s="50">
        <v>1</v>
      </c>
      <c r="L37" s="48">
        <v>0.502436</v>
      </c>
      <c r="M37" s="49"/>
      <c r="N37" s="28" t="str">
        <f t="shared" si="0"/>
        <v>+</v>
      </c>
    </row>
    <row r="38" customHeight="1" spans="1:14">
      <c r="A38" s="28">
        <v>28</v>
      </c>
      <c r="B38" s="29">
        <v>1</v>
      </c>
      <c r="C38" s="29">
        <v>1</v>
      </c>
      <c r="D38" s="29">
        <v>1</v>
      </c>
      <c r="E38" s="30">
        <v>1</v>
      </c>
      <c r="F38" s="30">
        <v>1</v>
      </c>
      <c r="G38" s="30">
        <v>1</v>
      </c>
      <c r="H38" s="31">
        <v>1</v>
      </c>
      <c r="I38" s="31">
        <v>1</v>
      </c>
      <c r="J38" s="31">
        <v>1</v>
      </c>
      <c r="K38" s="50">
        <v>1</v>
      </c>
      <c r="L38" s="48">
        <v>0.521642</v>
      </c>
      <c r="M38" s="49"/>
      <c r="N38" s="28" t="str">
        <f t="shared" si="0"/>
        <v>+</v>
      </c>
    </row>
    <row r="39" customHeight="1" spans="1:14">
      <c r="A39" s="28">
        <v>29</v>
      </c>
      <c r="B39" s="29">
        <v>1</v>
      </c>
      <c r="C39" s="29">
        <v>1</v>
      </c>
      <c r="D39" s="29">
        <v>1</v>
      </c>
      <c r="E39" s="30">
        <v>1</v>
      </c>
      <c r="F39" s="30">
        <v>1</v>
      </c>
      <c r="G39" s="30">
        <v>1</v>
      </c>
      <c r="H39" s="31">
        <v>1</v>
      </c>
      <c r="I39" s="31">
        <v>1</v>
      </c>
      <c r="J39" s="31">
        <v>1</v>
      </c>
      <c r="K39" s="50">
        <v>1</v>
      </c>
      <c r="L39" s="48">
        <v>0.523754</v>
      </c>
      <c r="M39" s="49"/>
      <c r="N39" s="28" t="str">
        <f t="shared" si="0"/>
        <v>+</v>
      </c>
    </row>
    <row r="40" customHeight="1" spans="1:14">
      <c r="A40" s="28">
        <v>30</v>
      </c>
      <c r="B40" s="29">
        <v>0</v>
      </c>
      <c r="C40" s="29">
        <v>0</v>
      </c>
      <c r="D40" s="29">
        <v>0</v>
      </c>
      <c r="E40" s="30">
        <v>0</v>
      </c>
      <c r="F40" s="30">
        <v>0</v>
      </c>
      <c r="G40" s="30">
        <v>1</v>
      </c>
      <c r="H40" s="31">
        <v>0</v>
      </c>
      <c r="I40" s="31">
        <v>0</v>
      </c>
      <c r="J40" s="31">
        <v>0</v>
      </c>
      <c r="K40" s="50">
        <v>0</v>
      </c>
      <c r="L40" s="48">
        <v>0.561457</v>
      </c>
      <c r="M40" s="49"/>
      <c r="N40" s="28" t="str">
        <f t="shared" si="0"/>
        <v>×</v>
      </c>
    </row>
    <row r="41" customHeight="1" spans="1:14">
      <c r="A41" s="28">
        <v>31</v>
      </c>
      <c r="B41" s="29">
        <v>1</v>
      </c>
      <c r="C41" s="29">
        <v>1</v>
      </c>
      <c r="D41" s="29">
        <v>1</v>
      </c>
      <c r="E41" s="30">
        <v>1</v>
      </c>
      <c r="F41" s="30">
        <v>1</v>
      </c>
      <c r="G41" s="30">
        <v>1</v>
      </c>
      <c r="H41" s="31">
        <v>1</v>
      </c>
      <c r="I41" s="31">
        <v>1</v>
      </c>
      <c r="J41" s="31">
        <v>1</v>
      </c>
      <c r="K41" s="50">
        <v>1</v>
      </c>
      <c r="L41" s="48">
        <v>0.503091</v>
      </c>
      <c r="M41" s="49"/>
      <c r="N41" s="28" t="str">
        <f t="shared" si="0"/>
        <v>+</v>
      </c>
    </row>
    <row r="42" customHeight="1" spans="1:14">
      <c r="A42" s="28">
        <v>32</v>
      </c>
      <c r="B42" s="29">
        <v>1</v>
      </c>
      <c r="C42" s="29">
        <v>1</v>
      </c>
      <c r="D42" s="29">
        <v>1</v>
      </c>
      <c r="E42" s="30">
        <v>1</v>
      </c>
      <c r="F42" s="30">
        <v>1</v>
      </c>
      <c r="G42" s="30">
        <v>1</v>
      </c>
      <c r="H42" s="31">
        <v>1</v>
      </c>
      <c r="I42" s="31">
        <v>1</v>
      </c>
      <c r="J42" s="31">
        <v>1</v>
      </c>
      <c r="K42" s="50">
        <v>1</v>
      </c>
      <c r="L42" s="48">
        <v>0.50585</v>
      </c>
      <c r="M42" s="49"/>
      <c r="N42" s="28" t="str">
        <f t="shared" si="0"/>
        <v>+</v>
      </c>
    </row>
    <row r="43" customHeight="1" spans="1:14">
      <c r="A43" s="28">
        <v>33</v>
      </c>
      <c r="B43" s="29">
        <v>1</v>
      </c>
      <c r="C43" s="29">
        <v>1</v>
      </c>
      <c r="D43" s="29">
        <v>1</v>
      </c>
      <c r="E43" s="30">
        <v>1</v>
      </c>
      <c r="F43" s="30">
        <v>1</v>
      </c>
      <c r="G43" s="30">
        <v>1</v>
      </c>
      <c r="H43" s="31">
        <v>1</v>
      </c>
      <c r="I43" s="31">
        <v>1</v>
      </c>
      <c r="J43" s="31">
        <v>1</v>
      </c>
      <c r="K43" s="50">
        <v>1</v>
      </c>
      <c r="L43" s="48">
        <v>0.487613</v>
      </c>
      <c r="M43" s="49"/>
      <c r="N43" s="28" t="str">
        <f t="shared" si="0"/>
        <v>+</v>
      </c>
    </row>
    <row r="44" customHeight="1" spans="1:14">
      <c r="A44" s="28">
        <v>34</v>
      </c>
      <c r="B44" s="29">
        <v>0</v>
      </c>
      <c r="C44" s="29">
        <v>0</v>
      </c>
      <c r="D44" s="29">
        <v>1</v>
      </c>
      <c r="E44" s="30">
        <v>0</v>
      </c>
      <c r="F44" s="30">
        <v>0</v>
      </c>
      <c r="G44" s="30">
        <v>1</v>
      </c>
      <c r="H44" s="31">
        <v>0</v>
      </c>
      <c r="I44" s="31">
        <v>1</v>
      </c>
      <c r="J44" s="31">
        <v>1</v>
      </c>
      <c r="K44" s="50">
        <v>0</v>
      </c>
      <c r="L44" s="48">
        <v>0.449696</v>
      </c>
      <c r="M44" s="49"/>
      <c r="N44" s="28" t="str">
        <f t="shared" si="0"/>
        <v>×</v>
      </c>
    </row>
    <row r="45" customHeight="1" spans="1:14">
      <c r="A45" s="28">
        <v>35</v>
      </c>
      <c r="B45" s="29">
        <v>1</v>
      </c>
      <c r="C45" s="29">
        <v>1</v>
      </c>
      <c r="D45" s="29">
        <v>1</v>
      </c>
      <c r="E45" s="30">
        <v>1</v>
      </c>
      <c r="F45" s="30">
        <v>1</v>
      </c>
      <c r="G45" s="30">
        <v>1</v>
      </c>
      <c r="H45" s="31">
        <v>1</v>
      </c>
      <c r="I45" s="31">
        <v>1</v>
      </c>
      <c r="J45" s="31">
        <v>1</v>
      </c>
      <c r="K45" s="50">
        <v>1</v>
      </c>
      <c r="L45" s="48">
        <v>0.498698</v>
      </c>
      <c r="M45" s="49"/>
      <c r="N45" s="28" t="str">
        <f t="shared" si="0"/>
        <v>+</v>
      </c>
    </row>
    <row r="46" customHeight="1" spans="1:14">
      <c r="A46" s="28">
        <v>36</v>
      </c>
      <c r="B46" s="29">
        <v>1</v>
      </c>
      <c r="C46" s="29">
        <v>1</v>
      </c>
      <c r="D46" s="29">
        <v>0</v>
      </c>
      <c r="E46" s="30">
        <v>1</v>
      </c>
      <c r="F46" s="30">
        <v>1</v>
      </c>
      <c r="G46" s="30">
        <v>1</v>
      </c>
      <c r="H46" s="31">
        <v>1</v>
      </c>
      <c r="I46" s="31">
        <v>0</v>
      </c>
      <c r="J46" s="31">
        <v>1</v>
      </c>
      <c r="K46" s="50">
        <v>1</v>
      </c>
      <c r="L46" s="48">
        <v>0.543077</v>
      </c>
      <c r="M46" s="49"/>
      <c r="N46" s="28" t="str">
        <f t="shared" si="0"/>
        <v>×</v>
      </c>
    </row>
    <row r="47" customHeight="1" spans="1:14">
      <c r="A47" s="28">
        <v>37</v>
      </c>
      <c r="B47" s="29">
        <v>0</v>
      </c>
      <c r="C47" s="29">
        <v>0</v>
      </c>
      <c r="D47" s="29">
        <v>0</v>
      </c>
      <c r="E47" s="30">
        <v>0</v>
      </c>
      <c r="F47" s="30">
        <v>0</v>
      </c>
      <c r="G47" s="30">
        <v>0</v>
      </c>
      <c r="H47" s="31">
        <v>0</v>
      </c>
      <c r="I47" s="31">
        <v>0</v>
      </c>
      <c r="J47" s="31">
        <v>0</v>
      </c>
      <c r="K47" s="50">
        <v>0</v>
      </c>
      <c r="L47" s="48">
        <v>0.409238</v>
      </c>
      <c r="M47" s="49"/>
      <c r="N47" s="28" t="str">
        <f t="shared" si="0"/>
        <v>-</v>
      </c>
    </row>
    <row r="48" customHeight="1" spans="1:14">
      <c r="A48" s="28">
        <v>38</v>
      </c>
      <c r="B48" s="29">
        <v>1</v>
      </c>
      <c r="C48" s="29">
        <v>1</v>
      </c>
      <c r="D48" s="29">
        <v>1</v>
      </c>
      <c r="E48" s="30">
        <v>1</v>
      </c>
      <c r="F48" s="30">
        <v>1</v>
      </c>
      <c r="G48" s="30">
        <v>1</v>
      </c>
      <c r="H48" s="31">
        <v>1</v>
      </c>
      <c r="I48" s="31">
        <v>1</v>
      </c>
      <c r="J48" s="31">
        <v>1</v>
      </c>
      <c r="K48" s="50">
        <v>1</v>
      </c>
      <c r="L48" s="48">
        <v>0.488184</v>
      </c>
      <c r="M48" s="49"/>
      <c r="N48" s="28" t="str">
        <f t="shared" si="0"/>
        <v>+</v>
      </c>
    </row>
    <row r="49" customHeight="1" spans="1:14">
      <c r="A49" s="28">
        <v>39</v>
      </c>
      <c r="B49" s="29">
        <v>0</v>
      </c>
      <c r="C49" s="29">
        <v>0</v>
      </c>
      <c r="D49" s="29">
        <v>0</v>
      </c>
      <c r="E49" s="30">
        <v>0</v>
      </c>
      <c r="F49" s="30">
        <v>0</v>
      </c>
      <c r="G49" s="30">
        <v>0</v>
      </c>
      <c r="H49" s="31">
        <v>0</v>
      </c>
      <c r="I49" s="31">
        <v>0</v>
      </c>
      <c r="J49" s="31">
        <v>0</v>
      </c>
      <c r="K49" s="50">
        <v>0</v>
      </c>
      <c r="L49" s="48">
        <v>0.427687</v>
      </c>
      <c r="M49" s="49"/>
      <c r="N49" s="28" t="str">
        <f t="shared" si="0"/>
        <v>-</v>
      </c>
    </row>
    <row r="50" customHeight="1" spans="1:14">
      <c r="A50" s="28">
        <v>40</v>
      </c>
      <c r="B50" s="29">
        <v>1</v>
      </c>
      <c r="C50" s="29">
        <v>1</v>
      </c>
      <c r="D50" s="29">
        <v>1</v>
      </c>
      <c r="E50" s="30">
        <v>1</v>
      </c>
      <c r="F50" s="30">
        <v>1</v>
      </c>
      <c r="G50" s="30">
        <v>1</v>
      </c>
      <c r="H50" s="31">
        <v>1</v>
      </c>
      <c r="I50" s="31">
        <v>1</v>
      </c>
      <c r="J50" s="31">
        <v>1</v>
      </c>
      <c r="K50" s="50">
        <v>1</v>
      </c>
      <c r="L50" s="48">
        <v>0.501132</v>
      </c>
      <c r="M50" s="49"/>
      <c r="N50" s="28" t="str">
        <f t="shared" si="0"/>
        <v>+</v>
      </c>
    </row>
    <row r="51" customHeight="1" spans="1:14">
      <c r="A51" s="28">
        <v>41</v>
      </c>
      <c r="B51" s="29">
        <v>1</v>
      </c>
      <c r="C51" s="29">
        <v>1</v>
      </c>
      <c r="D51" s="29">
        <v>1</v>
      </c>
      <c r="E51" s="30">
        <v>1</v>
      </c>
      <c r="F51" s="30">
        <v>1</v>
      </c>
      <c r="G51" s="30">
        <v>1</v>
      </c>
      <c r="H51" s="31">
        <v>1</v>
      </c>
      <c r="I51" s="31">
        <v>1</v>
      </c>
      <c r="J51" s="31">
        <v>1</v>
      </c>
      <c r="K51" s="50">
        <v>1</v>
      </c>
      <c r="L51" s="48">
        <v>0.513779</v>
      </c>
      <c r="M51" s="49"/>
      <c r="N51" s="28" t="str">
        <f t="shared" si="0"/>
        <v>+</v>
      </c>
    </row>
    <row r="52" customHeight="1" spans="1:14">
      <c r="A52" s="28">
        <v>42</v>
      </c>
      <c r="B52" s="29">
        <v>0</v>
      </c>
      <c r="C52" s="29">
        <v>0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31">
        <v>0</v>
      </c>
      <c r="J52" s="31">
        <v>0</v>
      </c>
      <c r="K52" s="50">
        <v>0</v>
      </c>
      <c r="L52" s="48">
        <v>0.566575</v>
      </c>
      <c r="M52" s="49"/>
      <c r="N52" s="28" t="str">
        <f t="shared" si="0"/>
        <v>-</v>
      </c>
    </row>
    <row r="53" customHeight="1" spans="1:14">
      <c r="A53" s="28">
        <v>43</v>
      </c>
      <c r="B53" s="29">
        <v>1</v>
      </c>
      <c r="C53" s="29">
        <v>0</v>
      </c>
      <c r="D53" s="29">
        <v>1</v>
      </c>
      <c r="E53" s="30">
        <v>1</v>
      </c>
      <c r="F53" s="30">
        <v>1</v>
      </c>
      <c r="G53" s="30">
        <v>1</v>
      </c>
      <c r="H53" s="31">
        <v>1</v>
      </c>
      <c r="I53" s="31">
        <v>1</v>
      </c>
      <c r="J53" s="31">
        <v>0</v>
      </c>
      <c r="K53" s="50">
        <v>1</v>
      </c>
      <c r="L53" s="48">
        <v>0.46241</v>
      </c>
      <c r="M53" s="49"/>
      <c r="N53" s="28" t="str">
        <f t="shared" si="0"/>
        <v>×</v>
      </c>
    </row>
    <row r="54" customHeight="1" spans="1:14">
      <c r="A54" s="28">
        <v>44</v>
      </c>
      <c r="B54" s="29">
        <v>1</v>
      </c>
      <c r="C54" s="29">
        <v>1</v>
      </c>
      <c r="D54" s="29">
        <v>1</v>
      </c>
      <c r="E54" s="30">
        <v>1</v>
      </c>
      <c r="F54" s="30">
        <v>1</v>
      </c>
      <c r="G54" s="30">
        <v>1</v>
      </c>
      <c r="H54" s="31">
        <v>1</v>
      </c>
      <c r="I54" s="31">
        <v>1</v>
      </c>
      <c r="J54" s="31">
        <v>1</v>
      </c>
      <c r="K54" s="50">
        <v>1</v>
      </c>
      <c r="L54" s="48">
        <v>0.470832</v>
      </c>
      <c r="M54" s="49"/>
      <c r="N54" s="28" t="str">
        <f t="shared" si="0"/>
        <v>+</v>
      </c>
    </row>
    <row r="55" customHeight="1" spans="1:14">
      <c r="A55" s="28">
        <v>45</v>
      </c>
      <c r="B55" s="29">
        <v>0</v>
      </c>
      <c r="C55" s="29">
        <v>0</v>
      </c>
      <c r="D55" s="29">
        <v>0</v>
      </c>
      <c r="E55" s="30">
        <v>0</v>
      </c>
      <c r="F55" s="30">
        <v>0</v>
      </c>
      <c r="G55" s="30">
        <v>0</v>
      </c>
      <c r="H55" s="31">
        <v>0</v>
      </c>
      <c r="I55" s="31">
        <v>0</v>
      </c>
      <c r="J55" s="31">
        <v>0</v>
      </c>
      <c r="K55" s="50">
        <v>0</v>
      </c>
      <c r="L55" s="48">
        <v>0.412453</v>
      </c>
      <c r="M55" s="49"/>
      <c r="N55" s="28" t="str">
        <f t="shared" si="0"/>
        <v>-</v>
      </c>
    </row>
    <row r="56" customHeight="1" spans="1:14">
      <c r="A56" s="28">
        <v>46</v>
      </c>
      <c r="B56" s="29">
        <v>1</v>
      </c>
      <c r="C56" s="29">
        <v>1</v>
      </c>
      <c r="D56" s="29">
        <v>1</v>
      </c>
      <c r="E56" s="30">
        <v>1</v>
      </c>
      <c r="F56" s="30">
        <v>1</v>
      </c>
      <c r="G56" s="30">
        <v>1</v>
      </c>
      <c r="H56" s="31">
        <v>1</v>
      </c>
      <c r="I56" s="31">
        <v>1</v>
      </c>
      <c r="J56" s="31">
        <v>1</v>
      </c>
      <c r="K56" s="50">
        <v>1</v>
      </c>
      <c r="L56" s="48">
        <v>0.493441</v>
      </c>
      <c r="M56" s="49"/>
      <c r="N56" s="28" t="str">
        <f t="shared" si="0"/>
        <v>+</v>
      </c>
    </row>
    <row r="57" customHeight="1" spans="1:14">
      <c r="A57" s="28">
        <v>47</v>
      </c>
      <c r="B57" s="29">
        <v>1</v>
      </c>
      <c r="C57" s="29">
        <v>1</v>
      </c>
      <c r="D57" s="29">
        <v>1</v>
      </c>
      <c r="E57" s="30">
        <v>1</v>
      </c>
      <c r="F57" s="30">
        <v>1</v>
      </c>
      <c r="G57" s="30">
        <v>1</v>
      </c>
      <c r="H57" s="31">
        <v>1</v>
      </c>
      <c r="I57" s="31">
        <v>1</v>
      </c>
      <c r="J57" s="31">
        <v>1</v>
      </c>
      <c r="K57" s="50">
        <v>1</v>
      </c>
      <c r="L57" s="48">
        <v>0.486379</v>
      </c>
      <c r="M57" s="49"/>
      <c r="N57" s="28" t="str">
        <f t="shared" si="0"/>
        <v>+</v>
      </c>
    </row>
    <row r="58" customHeight="1" spans="1:14">
      <c r="A58" s="28">
        <v>48</v>
      </c>
      <c r="B58" s="29">
        <v>0</v>
      </c>
      <c r="C58" s="29">
        <v>0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31">
        <v>0</v>
      </c>
      <c r="J58" s="31">
        <v>0</v>
      </c>
      <c r="K58" s="50">
        <v>0</v>
      </c>
      <c r="L58" s="48">
        <v>0.587893</v>
      </c>
      <c r="M58" s="49"/>
      <c r="N58" s="28" t="str">
        <f t="shared" si="0"/>
        <v>-</v>
      </c>
    </row>
    <row r="59" customHeight="1" spans="1:14">
      <c r="A59" s="28">
        <v>49</v>
      </c>
      <c r="B59" s="29">
        <v>1</v>
      </c>
      <c r="C59" s="29">
        <v>1</v>
      </c>
      <c r="D59" s="29">
        <v>1</v>
      </c>
      <c r="E59" s="30">
        <v>1</v>
      </c>
      <c r="F59" s="30">
        <v>1</v>
      </c>
      <c r="G59" s="30">
        <v>1</v>
      </c>
      <c r="H59" s="31">
        <v>1</v>
      </c>
      <c r="I59" s="31">
        <v>1</v>
      </c>
      <c r="J59" s="31">
        <v>1</v>
      </c>
      <c r="K59" s="50">
        <v>1</v>
      </c>
      <c r="L59" s="48">
        <v>0.483803</v>
      </c>
      <c r="M59" s="49"/>
      <c r="N59" s="28" t="str">
        <f t="shared" si="0"/>
        <v>+</v>
      </c>
    </row>
    <row r="60" customHeight="1" spans="1:14">
      <c r="A60" s="28">
        <v>50</v>
      </c>
      <c r="B60" s="29">
        <v>0</v>
      </c>
      <c r="C60" s="29">
        <v>0</v>
      </c>
      <c r="D60" s="29">
        <v>0</v>
      </c>
      <c r="E60" s="30">
        <v>0</v>
      </c>
      <c r="F60" s="30">
        <v>0</v>
      </c>
      <c r="G60" s="30">
        <v>0</v>
      </c>
      <c r="H60" s="31">
        <v>0</v>
      </c>
      <c r="I60" s="31">
        <v>0</v>
      </c>
      <c r="J60" s="31">
        <v>0</v>
      </c>
      <c r="K60" s="50">
        <v>0</v>
      </c>
      <c r="L60" s="48">
        <v>0.446697</v>
      </c>
      <c r="M60" s="49"/>
      <c r="N60" s="28" t="str">
        <f t="shared" si="0"/>
        <v>-</v>
      </c>
    </row>
    <row r="61" ht="9.95" customHeight="1"/>
    <row r="62" customHeight="1" spans="2:14">
      <c r="B62" s="32" t="s">
        <v>34</v>
      </c>
      <c r="C62" s="32"/>
      <c r="D62" s="32"/>
      <c r="E62" s="32"/>
      <c r="F62" s="32"/>
      <c r="G62" s="32"/>
      <c r="I62" s="32" t="s">
        <v>35</v>
      </c>
      <c r="J62" s="32"/>
      <c r="K62" s="32"/>
      <c r="L62" s="32"/>
      <c r="M62" s="32"/>
      <c r="N62" s="32"/>
    </row>
    <row r="63" customHeight="1" spans="2:14">
      <c r="B63" s="33"/>
      <c r="C63" s="34"/>
      <c r="D63" s="35"/>
      <c r="E63" s="36" t="s">
        <v>36</v>
      </c>
      <c r="F63" s="37"/>
      <c r="G63" s="38" t="s">
        <v>37</v>
      </c>
      <c r="I63" s="33"/>
      <c r="J63" s="34"/>
      <c r="K63" s="35"/>
      <c r="L63" s="51" t="s">
        <v>31</v>
      </c>
      <c r="M63" s="37"/>
      <c r="N63" s="38" t="s">
        <v>37</v>
      </c>
    </row>
    <row r="64" customHeight="1" spans="2:14">
      <c r="B64" s="39"/>
      <c r="C64" s="40"/>
      <c r="D64" s="41"/>
      <c r="E64" s="42">
        <v>0</v>
      </c>
      <c r="F64" s="43">
        <v>1</v>
      </c>
      <c r="G64" s="44"/>
      <c r="I64" s="39"/>
      <c r="J64" s="40"/>
      <c r="K64" s="41"/>
      <c r="L64" s="52">
        <v>0</v>
      </c>
      <c r="M64" s="53">
        <v>1</v>
      </c>
      <c r="N64" s="54"/>
    </row>
    <row r="65" customHeight="1" spans="2:14">
      <c r="B65" s="55" t="s">
        <v>38</v>
      </c>
      <c r="C65" s="56">
        <v>0</v>
      </c>
      <c r="D65" s="57" t="s">
        <v>39</v>
      </c>
      <c r="E65" s="58">
        <f>COUNTIF(demo!A2:C51,"=10")</f>
        <v>44</v>
      </c>
      <c r="F65" s="59">
        <f>COUNTIF(demo!A2:C51,"=0")</f>
        <v>6</v>
      </c>
      <c r="G65" s="60">
        <f>E65+F65</f>
        <v>50</v>
      </c>
      <c r="I65" s="55" t="s">
        <v>38</v>
      </c>
      <c r="J65" s="56">
        <v>0</v>
      </c>
      <c r="K65" s="57" t="s">
        <v>39</v>
      </c>
      <c r="L65" s="58">
        <f>COUNTIF(demo!O2:Q51,"=10")</f>
        <v>45</v>
      </c>
      <c r="M65" s="59">
        <f>COUNTIF(demo!O2:Q51,"=0")</f>
        <v>5</v>
      </c>
      <c r="N65" s="60">
        <f>L65+M65</f>
        <v>50</v>
      </c>
    </row>
    <row r="66" customHeight="1" spans="2:14">
      <c r="B66" s="61"/>
      <c r="C66" s="62" t="s">
        <v>40</v>
      </c>
      <c r="D66" s="63"/>
      <c r="E66" s="64">
        <f>demo!M2*demo!M4*works!G69</f>
        <v>15.6666666666667</v>
      </c>
      <c r="F66" s="65">
        <f>demo!M2*demo!M3*works!G69</f>
        <v>34.3333333333333</v>
      </c>
      <c r="G66" s="66">
        <f>E66+F66</f>
        <v>50</v>
      </c>
      <c r="I66" s="61"/>
      <c r="J66" s="62" t="s">
        <v>40</v>
      </c>
      <c r="K66" s="63"/>
      <c r="L66" s="64">
        <f>demo!M2*demo!M8*works!N69</f>
        <v>16</v>
      </c>
      <c r="M66" s="65">
        <f>demo!M2*demo!M7*works!N69</f>
        <v>34</v>
      </c>
      <c r="N66" s="66">
        <f>L66+M66</f>
        <v>50</v>
      </c>
    </row>
    <row r="67" customHeight="1" spans="2:14">
      <c r="B67" s="61"/>
      <c r="C67" s="67">
        <v>1</v>
      </c>
      <c r="D67" s="68" t="s">
        <v>39</v>
      </c>
      <c r="E67" s="69">
        <f>COUNTIF(demo!A2:C51,"=1")</f>
        <v>3</v>
      </c>
      <c r="F67" s="70">
        <f>COUNTIF(demo!A2:C51,"=11")</f>
        <v>97</v>
      </c>
      <c r="G67" s="71">
        <f>E67+F67</f>
        <v>100</v>
      </c>
      <c r="I67" s="61"/>
      <c r="J67" s="67">
        <v>1</v>
      </c>
      <c r="K67" s="68" t="s">
        <v>39</v>
      </c>
      <c r="L67" s="69">
        <f>COUNTIF(demo!O2:Q51,"=1")</f>
        <v>3</v>
      </c>
      <c r="M67" s="70">
        <f>COUNTIF(demo!O2:Q51,"=11")</f>
        <v>97</v>
      </c>
      <c r="N67" s="71">
        <f>L67+M67</f>
        <v>100</v>
      </c>
    </row>
    <row r="68" customHeight="1" spans="2:14">
      <c r="B68" s="72"/>
      <c r="C68" s="73" t="s">
        <v>40</v>
      </c>
      <c r="D68" s="74"/>
      <c r="E68" s="75">
        <f>demo!M1*demo!M4*works!G69</f>
        <v>31.3333333333333</v>
      </c>
      <c r="F68" s="76">
        <f>demo!M1*demo!M3*works!G69</f>
        <v>68.6666666666667</v>
      </c>
      <c r="G68" s="77">
        <v>100</v>
      </c>
      <c r="I68" s="72"/>
      <c r="J68" s="73" t="s">
        <v>40</v>
      </c>
      <c r="K68" s="74"/>
      <c r="L68" s="75">
        <f>demo!M1*demo!M8*works!N69</f>
        <v>32</v>
      </c>
      <c r="M68" s="76">
        <f>demo!M1*demo!M7*works!N69</f>
        <v>68</v>
      </c>
      <c r="N68" s="77">
        <v>100</v>
      </c>
    </row>
    <row r="69" customHeight="1" spans="2:14">
      <c r="B69" s="78" t="s">
        <v>37</v>
      </c>
      <c r="C69" s="79" t="s">
        <v>39</v>
      </c>
      <c r="D69" s="80"/>
      <c r="E69" s="69">
        <f>E65+E67</f>
        <v>47</v>
      </c>
      <c r="F69" s="70">
        <f>F65+F67</f>
        <v>103</v>
      </c>
      <c r="G69" s="71">
        <f>G65+G67</f>
        <v>150</v>
      </c>
      <c r="I69" s="78" t="s">
        <v>37</v>
      </c>
      <c r="J69" s="79" t="s">
        <v>39</v>
      </c>
      <c r="K69" s="80"/>
      <c r="L69" s="69">
        <f>L65+L67</f>
        <v>48</v>
      </c>
      <c r="M69" s="70">
        <f>M65+M67</f>
        <v>102</v>
      </c>
      <c r="N69" s="71">
        <f>L69+M69</f>
        <v>150</v>
      </c>
    </row>
    <row r="70" customHeight="1" spans="2:14">
      <c r="B70" s="81"/>
      <c r="C70" s="82" t="s">
        <v>40</v>
      </c>
      <c r="D70" s="83"/>
      <c r="E70" s="84">
        <f>E66+E68</f>
        <v>47</v>
      </c>
      <c r="F70" s="85">
        <f>F66+F68</f>
        <v>103</v>
      </c>
      <c r="G70" s="86">
        <f>E70+F70</f>
        <v>150</v>
      </c>
      <c r="I70" s="81"/>
      <c r="J70" s="82" t="s">
        <v>40</v>
      </c>
      <c r="K70" s="83"/>
      <c r="L70" s="84">
        <f>L66+L68</f>
        <v>48</v>
      </c>
      <c r="M70" s="85">
        <f>M66+M68</f>
        <v>102</v>
      </c>
      <c r="N70" s="86">
        <f>N66+N68</f>
        <v>150</v>
      </c>
    </row>
    <row r="71" ht="9.95" customHeight="1"/>
    <row r="72" customHeight="1" spans="2:14">
      <c r="B72" s="32" t="s">
        <v>41</v>
      </c>
      <c r="C72" s="32"/>
      <c r="D72" s="32"/>
      <c r="E72" s="32"/>
      <c r="F72" s="32"/>
      <c r="G72" s="32"/>
      <c r="I72" s="32" t="s">
        <v>42</v>
      </c>
      <c r="J72" s="32"/>
      <c r="K72" s="32"/>
      <c r="L72" s="32"/>
      <c r="M72" s="32"/>
      <c r="N72" s="32"/>
    </row>
    <row r="73" customHeight="1" spans="2:14">
      <c r="B73" s="33"/>
      <c r="C73" s="34"/>
      <c r="D73" s="35"/>
      <c r="E73" s="36" t="s">
        <v>43</v>
      </c>
      <c r="F73" s="37"/>
      <c r="G73" s="38" t="s">
        <v>37</v>
      </c>
      <c r="I73" s="33"/>
      <c r="J73" s="34"/>
      <c r="K73" s="35"/>
      <c r="L73" s="51" t="s">
        <v>31</v>
      </c>
      <c r="M73" s="37"/>
      <c r="N73" s="38" t="s">
        <v>37</v>
      </c>
    </row>
    <row r="74" customHeight="1" spans="2:14">
      <c r="B74" s="39"/>
      <c r="C74" s="40"/>
      <c r="D74" s="41"/>
      <c r="E74" s="52">
        <v>0</v>
      </c>
      <c r="F74" s="53">
        <v>1</v>
      </c>
      <c r="G74" s="54"/>
      <c r="I74" s="39"/>
      <c r="J74" s="40"/>
      <c r="K74" s="41"/>
      <c r="L74" s="52">
        <v>0</v>
      </c>
      <c r="M74" s="53">
        <v>1</v>
      </c>
      <c r="N74" s="54"/>
    </row>
    <row r="75" customHeight="1" spans="2:14">
      <c r="B75" s="55" t="s">
        <v>44</v>
      </c>
      <c r="C75" s="56">
        <v>0</v>
      </c>
      <c r="D75" s="57" t="s">
        <v>39</v>
      </c>
      <c r="E75" s="58">
        <f>COUNTIF(demo!D2:F51,"=10")</f>
        <v>42</v>
      </c>
      <c r="F75" s="59">
        <f>COUNTIF(demo!D2:F51,"=0")</f>
        <v>5</v>
      </c>
      <c r="G75" s="60">
        <f>E75+F75</f>
        <v>47</v>
      </c>
      <c r="I75" s="55" t="s">
        <v>44</v>
      </c>
      <c r="J75" s="56">
        <v>0</v>
      </c>
      <c r="K75" s="57" t="s">
        <v>39</v>
      </c>
      <c r="L75" s="58">
        <f>COUNTIF(demo!Z2:AB51,"=10")</f>
        <v>45</v>
      </c>
      <c r="M75" s="59">
        <f>COUNTIF(demo!Z2:AB51,"=0")</f>
        <v>2</v>
      </c>
      <c r="N75" s="60">
        <f>L75+M75</f>
        <v>47</v>
      </c>
    </row>
    <row r="76" customHeight="1" spans="2:14">
      <c r="B76" s="61"/>
      <c r="C76" s="62" t="s">
        <v>40</v>
      </c>
      <c r="D76" s="63"/>
      <c r="E76" s="64">
        <f>demo!M4*demo!M6*works!G79</f>
        <v>15.98</v>
      </c>
      <c r="F76" s="65">
        <f>demo!M4*demo!M5*works!G79</f>
        <v>31.02</v>
      </c>
      <c r="G76" s="66">
        <f>E76+F76</f>
        <v>47</v>
      </c>
      <c r="I76" s="61"/>
      <c r="J76" s="62" t="s">
        <v>40</v>
      </c>
      <c r="K76" s="63"/>
      <c r="L76" s="64">
        <f>demo!M4*demo!M8*works!N79</f>
        <v>15.04</v>
      </c>
      <c r="M76" s="65">
        <f>demo!M4*demo!M7*works!N79</f>
        <v>31.96</v>
      </c>
      <c r="N76" s="66">
        <f>L76+M76</f>
        <v>47</v>
      </c>
    </row>
    <row r="77" customHeight="1" spans="2:14">
      <c r="B77" s="61"/>
      <c r="C77" s="67">
        <v>1</v>
      </c>
      <c r="D77" s="68" t="s">
        <v>39</v>
      </c>
      <c r="E77" s="69">
        <f>COUNTIF(demo!D2:F51,"=1")</f>
        <v>9</v>
      </c>
      <c r="F77" s="70">
        <f>COUNTIF(demo!D2:F51,"=11")</f>
        <v>94</v>
      </c>
      <c r="G77" s="71">
        <f>E77+F77</f>
        <v>103</v>
      </c>
      <c r="I77" s="61"/>
      <c r="J77" s="67">
        <v>1</v>
      </c>
      <c r="K77" s="68" t="s">
        <v>39</v>
      </c>
      <c r="L77" s="69">
        <f>COUNTIF(demo!Z2:AB51,"=1")</f>
        <v>3</v>
      </c>
      <c r="M77" s="70">
        <f>COUNTIF(demo!Z2:AB51,"=11")</f>
        <v>100</v>
      </c>
      <c r="N77" s="71">
        <f>L77+M77</f>
        <v>103</v>
      </c>
    </row>
    <row r="78" customHeight="1" spans="2:14">
      <c r="B78" s="72"/>
      <c r="C78" s="73" t="s">
        <v>40</v>
      </c>
      <c r="D78" s="74"/>
      <c r="E78" s="75">
        <f>demo!M3*demo!M6*works!G79</f>
        <v>35.02</v>
      </c>
      <c r="F78" s="76">
        <f>demo!M3*demo!M5*works!G79</f>
        <v>67.98</v>
      </c>
      <c r="G78" s="77">
        <f>E78+F78</f>
        <v>103</v>
      </c>
      <c r="I78" s="72"/>
      <c r="J78" s="73" t="s">
        <v>40</v>
      </c>
      <c r="K78" s="74"/>
      <c r="L78" s="75">
        <f>demo!M3*demo!M8*works!N79</f>
        <v>32.96</v>
      </c>
      <c r="M78" s="76">
        <f>demo!M3*demo!M7*works!N79</f>
        <v>70.04</v>
      </c>
      <c r="N78" s="77">
        <f>L78+M78</f>
        <v>103</v>
      </c>
    </row>
    <row r="79" customHeight="1" spans="2:14">
      <c r="B79" s="78" t="s">
        <v>37</v>
      </c>
      <c r="C79" s="79" t="s">
        <v>39</v>
      </c>
      <c r="D79" s="80"/>
      <c r="E79" s="69">
        <f t="shared" ref="E79:G80" si="1">E75+E77</f>
        <v>51</v>
      </c>
      <c r="F79" s="70">
        <f t="shared" si="1"/>
        <v>99</v>
      </c>
      <c r="G79" s="71">
        <f t="shared" si="1"/>
        <v>150</v>
      </c>
      <c r="I79" s="78" t="s">
        <v>37</v>
      </c>
      <c r="J79" s="79" t="s">
        <v>39</v>
      </c>
      <c r="K79" s="80"/>
      <c r="L79" s="69">
        <f>L75+L77</f>
        <v>48</v>
      </c>
      <c r="M79" s="70">
        <f>M75+M77</f>
        <v>102</v>
      </c>
      <c r="N79" s="71">
        <f>L79+M79</f>
        <v>150</v>
      </c>
    </row>
    <row r="80" customHeight="1" spans="2:14">
      <c r="B80" s="81"/>
      <c r="C80" s="82" t="s">
        <v>40</v>
      </c>
      <c r="D80" s="83"/>
      <c r="E80" s="84">
        <f t="shared" si="1"/>
        <v>51</v>
      </c>
      <c r="F80" s="85">
        <f t="shared" si="1"/>
        <v>99</v>
      </c>
      <c r="G80" s="86">
        <f t="shared" si="1"/>
        <v>150</v>
      </c>
      <c r="I80" s="81"/>
      <c r="J80" s="82" t="s">
        <v>40</v>
      </c>
      <c r="K80" s="83"/>
      <c r="L80" s="84">
        <f>L76+L78</f>
        <v>48</v>
      </c>
      <c r="M80" s="85">
        <f>M76+M78</f>
        <v>102</v>
      </c>
      <c r="N80" s="86">
        <f>N76+N78</f>
        <v>150</v>
      </c>
    </row>
    <row r="81" ht="9.95" customHeight="1"/>
    <row r="82" customHeight="1" spans="2:14">
      <c r="B82" s="32" t="s">
        <v>45</v>
      </c>
      <c r="C82" s="32"/>
      <c r="D82" s="32"/>
      <c r="E82" s="32"/>
      <c r="F82" s="32"/>
      <c r="G82" s="32"/>
      <c r="I82" s="32" t="s">
        <v>46</v>
      </c>
      <c r="J82" s="32"/>
      <c r="K82" s="32"/>
      <c r="L82" s="32"/>
      <c r="M82" s="32"/>
      <c r="N82" s="32"/>
    </row>
    <row r="83" customHeight="1" spans="2:14">
      <c r="B83" s="33"/>
      <c r="C83" s="34"/>
      <c r="D83" s="35"/>
      <c r="E83" s="36" t="s">
        <v>43</v>
      </c>
      <c r="F83" s="37"/>
      <c r="G83" s="38" t="s">
        <v>37</v>
      </c>
      <c r="I83" s="33"/>
      <c r="J83" s="34"/>
      <c r="K83" s="35"/>
      <c r="L83" s="51" t="s">
        <v>31</v>
      </c>
      <c r="M83" s="37"/>
      <c r="N83" s="38" t="s">
        <v>37</v>
      </c>
    </row>
    <row r="84" customHeight="1" spans="2:14">
      <c r="B84" s="39"/>
      <c r="C84" s="40"/>
      <c r="D84" s="41"/>
      <c r="E84" s="52">
        <v>0</v>
      </c>
      <c r="F84" s="53">
        <v>1</v>
      </c>
      <c r="G84" s="54"/>
      <c r="I84" s="39"/>
      <c r="J84" s="40"/>
      <c r="K84" s="41"/>
      <c r="L84" s="52">
        <v>0</v>
      </c>
      <c r="M84" s="53">
        <v>1</v>
      </c>
      <c r="N84" s="54"/>
    </row>
    <row r="85" customHeight="1" spans="2:14">
      <c r="B85" s="55" t="s">
        <v>47</v>
      </c>
      <c r="C85" s="56">
        <v>0</v>
      </c>
      <c r="D85" s="57" t="s">
        <v>39</v>
      </c>
      <c r="E85" s="58">
        <f>COUNTIF(demo!G2:I51,"=10")</f>
        <v>43</v>
      </c>
      <c r="F85" s="59">
        <f>COUNTIF(demo!G2:I51,"=0")</f>
        <v>7</v>
      </c>
      <c r="G85" s="60">
        <f>E85+F85</f>
        <v>50</v>
      </c>
      <c r="I85" s="55" t="s">
        <v>48</v>
      </c>
      <c r="J85" s="56">
        <v>0</v>
      </c>
      <c r="K85" s="57" t="s">
        <v>39</v>
      </c>
      <c r="L85" s="58">
        <f>COUNTIF(demo!AK2:AM51,"=10")</f>
        <v>42</v>
      </c>
      <c r="M85" s="59">
        <f>COUNTIF(demo!AK2:AM51,"=0")</f>
        <v>9</v>
      </c>
      <c r="N85" s="60">
        <f>L85+M85</f>
        <v>51</v>
      </c>
    </row>
    <row r="86" customHeight="1" spans="2:14">
      <c r="B86" s="61"/>
      <c r="C86" s="62" t="s">
        <v>40</v>
      </c>
      <c r="D86" s="63"/>
      <c r="E86" s="64">
        <f>demo!M2*demo!M6*works!G89</f>
        <v>17</v>
      </c>
      <c r="F86" s="65">
        <f>demo!M2*demo!M5*works!G89</f>
        <v>33</v>
      </c>
      <c r="G86" s="66">
        <f>E86+F86</f>
        <v>50</v>
      </c>
      <c r="I86" s="61"/>
      <c r="J86" s="62" t="s">
        <v>40</v>
      </c>
      <c r="K86" s="63"/>
      <c r="L86" s="64">
        <f>demo!M6*demo!M8*works!N89</f>
        <v>16.32</v>
      </c>
      <c r="M86" s="65">
        <f>demo!M6*demo!M7*works!N89</f>
        <v>34.68</v>
      </c>
      <c r="N86" s="66">
        <f>L86+M86</f>
        <v>51</v>
      </c>
    </row>
    <row r="87" customHeight="1" spans="2:14">
      <c r="B87" s="61"/>
      <c r="C87" s="67">
        <v>1</v>
      </c>
      <c r="D87" s="68" t="s">
        <v>39</v>
      </c>
      <c r="E87" s="69">
        <f>COUNTIF(demo!G2:I51,"=1")</f>
        <v>8</v>
      </c>
      <c r="F87" s="70">
        <f>COUNTIF(demo!G2:I51,"=11")</f>
        <v>92</v>
      </c>
      <c r="G87" s="71">
        <f>E87+F87</f>
        <v>100</v>
      </c>
      <c r="I87" s="61"/>
      <c r="J87" s="67">
        <v>1</v>
      </c>
      <c r="K87" s="68" t="s">
        <v>39</v>
      </c>
      <c r="L87" s="69">
        <f>COUNTIF(demo!AK2:AM51,"=1")</f>
        <v>6</v>
      </c>
      <c r="M87" s="70">
        <f>COUNTIF(demo!AK2:AM51,"=11")</f>
        <v>93</v>
      </c>
      <c r="N87" s="71">
        <f>L87+M87</f>
        <v>99</v>
      </c>
    </row>
    <row r="88" customHeight="1" spans="2:14">
      <c r="B88" s="72"/>
      <c r="C88" s="73" t="s">
        <v>40</v>
      </c>
      <c r="D88" s="74"/>
      <c r="E88" s="75">
        <f>demo!M1*demo!M6*works!G89</f>
        <v>34</v>
      </c>
      <c r="F88" s="76">
        <f>demo!M1*demo!M5*works!G89</f>
        <v>66</v>
      </c>
      <c r="G88" s="77">
        <f>E88+F88</f>
        <v>100</v>
      </c>
      <c r="I88" s="72"/>
      <c r="J88" s="73" t="s">
        <v>40</v>
      </c>
      <c r="K88" s="74"/>
      <c r="L88" s="75">
        <f>demo!M5*demo!M8*works!N89</f>
        <v>31.68</v>
      </c>
      <c r="M88" s="76">
        <f>demo!M5*demo!M7*works!N89</f>
        <v>67.32</v>
      </c>
      <c r="N88" s="77">
        <f>L88+M88</f>
        <v>99</v>
      </c>
    </row>
    <row r="89" customHeight="1" spans="2:14">
      <c r="B89" s="78" t="s">
        <v>37</v>
      </c>
      <c r="C89" s="79" t="s">
        <v>39</v>
      </c>
      <c r="D89" s="80"/>
      <c r="E89" s="69">
        <f>E85+E87</f>
        <v>51</v>
      </c>
      <c r="F89" s="70">
        <f>F85+F87</f>
        <v>99</v>
      </c>
      <c r="G89" s="71">
        <f>E89+F89</f>
        <v>150</v>
      </c>
      <c r="I89" s="78" t="s">
        <v>37</v>
      </c>
      <c r="J89" s="79" t="s">
        <v>39</v>
      </c>
      <c r="K89" s="80"/>
      <c r="L89" s="69">
        <f>L85+L87</f>
        <v>48</v>
      </c>
      <c r="M89" s="70">
        <f>M85+M87</f>
        <v>102</v>
      </c>
      <c r="N89" s="71">
        <f>L89+M89</f>
        <v>150</v>
      </c>
    </row>
    <row r="90" customHeight="1" spans="2:14">
      <c r="B90" s="81"/>
      <c r="C90" s="82" t="s">
        <v>40</v>
      </c>
      <c r="D90" s="83"/>
      <c r="E90" s="84">
        <f>E86+E88</f>
        <v>51</v>
      </c>
      <c r="F90" s="85">
        <f>F86+F88</f>
        <v>99</v>
      </c>
      <c r="G90" s="86">
        <f>G86+G88</f>
        <v>150</v>
      </c>
      <c r="I90" s="81"/>
      <c r="J90" s="82" t="s">
        <v>40</v>
      </c>
      <c r="K90" s="83"/>
      <c r="L90" s="84">
        <f>L86+L88</f>
        <v>48</v>
      </c>
      <c r="M90" s="85">
        <f>M86+M88</f>
        <v>102</v>
      </c>
      <c r="N90" s="86">
        <f>N86+N88</f>
        <v>150</v>
      </c>
    </row>
    <row r="91" ht="9.95" customHeight="1"/>
    <row r="92" customHeight="1" spans="2:14">
      <c r="B92" s="87" t="s">
        <v>49</v>
      </c>
      <c r="C92" s="28" t="s">
        <v>38</v>
      </c>
      <c r="D92" s="28" t="s">
        <v>36</v>
      </c>
      <c r="E92" s="28" t="s">
        <v>43</v>
      </c>
      <c r="I92" s="117" t="s">
        <v>50</v>
      </c>
      <c r="J92" s="118"/>
      <c r="K92" s="119"/>
      <c r="L92" s="117" t="s">
        <v>51</v>
      </c>
      <c r="M92" s="118"/>
      <c r="N92" s="119"/>
    </row>
    <row r="93" customHeight="1" spans="2:14">
      <c r="B93" s="28" t="s">
        <v>38</v>
      </c>
      <c r="C93" s="28" t="s">
        <v>52</v>
      </c>
      <c r="D93" s="88">
        <f>((E65+F67)-(E66+F68))/(150-(E66+F68))</f>
        <v>0.862944162436548</v>
      </c>
      <c r="E93" s="88">
        <f>((E85+F87)-(E86+F88))/(150-(E86+F88))</f>
        <v>0.776119402985075</v>
      </c>
      <c r="F93" s="89"/>
      <c r="G93" s="90" t="s">
        <v>53</v>
      </c>
      <c r="H93" s="91"/>
      <c r="I93" s="120" t="s">
        <v>38</v>
      </c>
      <c r="J93" s="19" t="s">
        <v>36</v>
      </c>
      <c r="K93" s="87" t="s">
        <v>43</v>
      </c>
      <c r="L93" s="120" t="s">
        <v>38</v>
      </c>
      <c r="M93" s="19" t="s">
        <v>36</v>
      </c>
      <c r="N93" s="87" t="s">
        <v>43</v>
      </c>
    </row>
    <row r="94" customHeight="1" spans="2:14">
      <c r="B94" s="28" t="s">
        <v>36</v>
      </c>
      <c r="C94" s="88">
        <f>((E65+F67)-(E66+F68))/(150-(E66+F68))</f>
        <v>0.862944162436548</v>
      </c>
      <c r="D94" s="28" t="s">
        <v>52</v>
      </c>
      <c r="E94" s="88">
        <f>((E75+F77)-(E76+F78))/(150-(E76+F78))</f>
        <v>0.788007268322229</v>
      </c>
      <c r="F94" s="89"/>
      <c r="G94" s="90" t="s">
        <v>54</v>
      </c>
      <c r="H94" s="91"/>
      <c r="I94" s="28">
        <f>COUNT(K11:K60)</f>
        <v>50</v>
      </c>
      <c r="J94" s="28">
        <f>COUNT(K11:K60)</f>
        <v>50</v>
      </c>
      <c r="K94" s="28">
        <f>COUNT(K11:K60)</f>
        <v>50</v>
      </c>
      <c r="L94" s="28">
        <f>COUNT(K11:K60)</f>
        <v>50</v>
      </c>
      <c r="M94" s="28">
        <f>COUNT(K11:K60)</f>
        <v>50</v>
      </c>
      <c r="N94" s="28">
        <f>COUNT(K11:K60)</f>
        <v>50</v>
      </c>
    </row>
    <row r="95" customHeight="1" spans="2:14">
      <c r="B95" s="28" t="s">
        <v>43</v>
      </c>
      <c r="C95" s="88">
        <f>((E85+F87)-(E86+F88))/(150-(E86+F88))</f>
        <v>0.776119402985075</v>
      </c>
      <c r="D95" s="88">
        <f>((E75+F77)-(E76+F78))/(150-(E76+F78))</f>
        <v>0.788007268322229</v>
      </c>
      <c r="E95" s="28" t="s">
        <v>52</v>
      </c>
      <c r="F95" s="89"/>
      <c r="G95" s="90" t="s">
        <v>55</v>
      </c>
      <c r="H95" s="91"/>
      <c r="I95" s="28">
        <f>COUNTIF(demo!R2:R51,"1")</f>
        <v>42</v>
      </c>
      <c r="J95" s="28">
        <f>COUNTIF(demo!AC2:AC51,"1")</f>
        <v>45</v>
      </c>
      <c r="K95" s="28">
        <f>COUNTIF(demo!AN2:AN51,"1")</f>
        <v>40</v>
      </c>
      <c r="L95" s="28">
        <f>COUNTIF(demo!R2:R51,"1")</f>
        <v>42</v>
      </c>
      <c r="M95" s="28">
        <f>COUNTIF(demo!AC2:AC51,"1")</f>
        <v>45</v>
      </c>
      <c r="N95" s="28">
        <f>COUNTIF(demo!AN2:AN51,"1")</f>
        <v>40</v>
      </c>
    </row>
    <row r="96" customHeight="1" spans="2:14">
      <c r="B96" s="28" t="s">
        <v>31</v>
      </c>
      <c r="C96" s="88">
        <f>((L65+M67)-(L66+M68))/(150-(L66+M68))</f>
        <v>0.878787878787879</v>
      </c>
      <c r="D96" s="88">
        <f>((L75+M77)-(L76+M78))/(150-(L76+M78))</f>
        <v>0.92298213185459</v>
      </c>
      <c r="E96" s="88">
        <f>((L85+M87)-(L86+M88))/(150-(L86+M88))</f>
        <v>0.773960216998192</v>
      </c>
      <c r="F96" s="89"/>
      <c r="G96" s="90" t="s">
        <v>56</v>
      </c>
      <c r="H96" s="90"/>
      <c r="I96" s="90"/>
      <c r="J96" s="90"/>
      <c r="K96" s="91"/>
      <c r="L96" s="28">
        <f>COUNTIF(demo!S2:S51,"=1")</f>
        <v>0</v>
      </c>
      <c r="M96" s="28">
        <v>0</v>
      </c>
      <c r="N96" s="28">
        <v>0</v>
      </c>
    </row>
    <row r="97" customHeight="1" spans="6:14">
      <c r="F97" s="90"/>
      <c r="G97" s="90" t="s">
        <v>57</v>
      </c>
      <c r="H97" s="90"/>
      <c r="I97" s="90"/>
      <c r="J97" s="90"/>
      <c r="K97" s="91"/>
      <c r="L97" s="28">
        <f>COUNTIF(demo!T2:T51,"=1")</f>
        <v>0</v>
      </c>
      <c r="M97" s="28">
        <v>0</v>
      </c>
      <c r="N97" s="28">
        <v>0</v>
      </c>
    </row>
    <row r="98" customHeight="1" spans="2:14">
      <c r="B98" s="28"/>
      <c r="C98" s="28" t="s">
        <v>58</v>
      </c>
      <c r="D98" s="28" t="s">
        <v>59</v>
      </c>
      <c r="E98" s="28" t="s">
        <v>60</v>
      </c>
      <c r="F98" s="89"/>
      <c r="G98" s="23" t="s">
        <v>61</v>
      </c>
      <c r="H98" s="23"/>
      <c r="I98" s="22"/>
      <c r="J98" s="22"/>
      <c r="K98" s="22"/>
      <c r="L98" s="28">
        <f>COUNTIF(demo!U2:U51,"=1")</f>
        <v>8</v>
      </c>
      <c r="M98" s="28">
        <v>5</v>
      </c>
      <c r="N98" s="28">
        <v>0</v>
      </c>
    </row>
    <row r="99" customHeight="1" spans="2:14">
      <c r="B99" s="28" t="s">
        <v>38</v>
      </c>
      <c r="C99" s="92">
        <f>I100</f>
        <v>0.84</v>
      </c>
      <c r="D99" s="92">
        <f>L67/L69</f>
        <v>0.0625</v>
      </c>
      <c r="E99" s="92">
        <f>M65/M69</f>
        <v>0.0490196078431373</v>
      </c>
      <c r="F99" s="89"/>
      <c r="G99" s="23" t="s">
        <v>62</v>
      </c>
      <c r="H99" s="91"/>
      <c r="I99" s="92">
        <f>IF(I95=0,1-10^(LOG10((1-0.95)/2)/I94),IF(I94=I95,1,BETAINV((1+0.95)/2,I95+1,I94-I95)))</f>
        <v>0.928299232816714</v>
      </c>
      <c r="J99" s="92">
        <f t="shared" ref="J99:N99" si="2">IF(J95=0,1-10^(LOG10((1-0.95)/2)/J94),IF(J94=J95,1,BETAINV((1+0.95)/2,J95+1,J94-J95)))</f>
        <v>0.966724906410978</v>
      </c>
      <c r="K99" s="92">
        <f t="shared" si="2"/>
        <v>0.899697762527429</v>
      </c>
      <c r="L99" s="92">
        <f t="shared" si="2"/>
        <v>0.928299232816714</v>
      </c>
      <c r="M99" s="92">
        <f t="shared" si="2"/>
        <v>0.966724906410978</v>
      </c>
      <c r="N99" s="92">
        <f t="shared" si="2"/>
        <v>0.899697762527429</v>
      </c>
    </row>
    <row r="100" customHeight="1" spans="2:14">
      <c r="B100" s="28" t="s">
        <v>36</v>
      </c>
      <c r="C100" s="92">
        <f>J100</f>
        <v>0.9</v>
      </c>
      <c r="D100" s="92">
        <f>L77/L79</f>
        <v>0.0625</v>
      </c>
      <c r="E100" s="92">
        <f>M75/M79</f>
        <v>0.0196078431372549</v>
      </c>
      <c r="F100" s="89"/>
      <c r="G100" s="23" t="s">
        <v>63</v>
      </c>
      <c r="H100" s="91"/>
      <c r="I100" s="121">
        <f>I95/I94</f>
        <v>0.84</v>
      </c>
      <c r="J100" s="121">
        <f t="shared" ref="J100:N100" si="3">J95/J94</f>
        <v>0.9</v>
      </c>
      <c r="K100" s="121">
        <f t="shared" si="3"/>
        <v>0.8</v>
      </c>
      <c r="L100" s="121">
        <f t="shared" si="3"/>
        <v>0.84</v>
      </c>
      <c r="M100" s="121">
        <f t="shared" si="3"/>
        <v>0.9</v>
      </c>
      <c r="N100" s="121">
        <f t="shared" si="3"/>
        <v>0.8</v>
      </c>
    </row>
    <row r="101" customHeight="1" spans="2:14">
      <c r="B101" s="28" t="s">
        <v>43</v>
      </c>
      <c r="C101" s="92">
        <f>K100</f>
        <v>0.8</v>
      </c>
      <c r="D101" s="92">
        <f>L87/L89</f>
        <v>0.125</v>
      </c>
      <c r="E101" s="92">
        <f>M85/M89</f>
        <v>0.0882352941176471</v>
      </c>
      <c r="F101" s="89"/>
      <c r="G101" s="23" t="s">
        <v>64</v>
      </c>
      <c r="H101" s="91"/>
      <c r="I101" s="92">
        <f>IF(I94=I95,6.5^(LOG10((1-0.95)/2)/I94),IF(I95=0,0,1-BETAINV((1+0.95)/2,I94+1-I95,I95)))</f>
        <v>0.708873693404889</v>
      </c>
      <c r="J101" s="92">
        <f t="shared" ref="J101:N101" si="4">IF(J94=J95,6.5^(LOG10((1-0.95)/2)/J94),IF(J95=0,0,1-BETAINV((1+0.95)/2,J94+1-J95,J95)))</f>
        <v>0.781864633565798</v>
      </c>
      <c r="K101" s="92">
        <f t="shared" si="4"/>
        <v>0.662816891616512</v>
      </c>
      <c r="L101" s="92">
        <f t="shared" si="4"/>
        <v>0.708873693404889</v>
      </c>
      <c r="M101" s="92">
        <f t="shared" si="4"/>
        <v>0.781864633565798</v>
      </c>
      <c r="N101" s="92">
        <f t="shared" si="4"/>
        <v>0.662816891616512</v>
      </c>
    </row>
    <row r="102" ht="9.95" customHeight="1" spans="1:14">
      <c r="A102" s="22"/>
      <c r="B102" s="22"/>
      <c r="C102" s="22"/>
      <c r="D102" s="22"/>
      <c r="E102" s="22"/>
      <c r="F102" s="93"/>
      <c r="G102" s="93"/>
      <c r="H102" s="93"/>
      <c r="I102" s="22"/>
      <c r="J102" s="22"/>
      <c r="K102" s="22"/>
      <c r="L102" s="22"/>
      <c r="M102" s="22"/>
      <c r="N102" s="22"/>
    </row>
    <row r="103" customHeight="1" spans="1:14">
      <c r="A103" s="94" t="s">
        <v>65</v>
      </c>
      <c r="B103" s="95"/>
      <c r="C103" s="96" t="s">
        <v>58</v>
      </c>
      <c r="D103" s="96" t="s">
        <v>59</v>
      </c>
      <c r="E103" s="96" t="s">
        <v>60</v>
      </c>
      <c r="I103" s="122" t="s">
        <v>66</v>
      </c>
      <c r="J103" s="123"/>
      <c r="K103" s="124"/>
      <c r="L103" s="122" t="s">
        <v>67</v>
      </c>
      <c r="M103" s="123"/>
      <c r="N103" s="124"/>
    </row>
    <row r="104" customHeight="1" spans="1:14">
      <c r="A104" s="97" t="s">
        <v>68</v>
      </c>
      <c r="B104" s="98"/>
      <c r="C104" s="99"/>
      <c r="D104" s="99"/>
      <c r="E104" s="99"/>
      <c r="I104" s="125"/>
      <c r="J104" s="126"/>
      <c r="K104" s="127"/>
      <c r="L104" s="125"/>
      <c r="M104" s="126"/>
      <c r="N104" s="127"/>
    </row>
    <row r="105" customHeight="1" spans="1:13">
      <c r="A105" s="100" t="s">
        <v>69</v>
      </c>
      <c r="B105" s="101"/>
      <c r="C105" s="28" t="s">
        <v>70</v>
      </c>
      <c r="D105" s="28" t="s">
        <v>71</v>
      </c>
      <c r="E105" s="28" t="s">
        <v>72</v>
      </c>
      <c r="F105" s="23"/>
      <c r="G105" s="23" t="s">
        <v>54</v>
      </c>
      <c r="H105" s="23"/>
      <c r="J105" s="28">
        <f>COUNT(K11:K60)</f>
        <v>50</v>
      </c>
      <c r="M105" s="28">
        <f>COUNT(K11:K60)</f>
        <v>50</v>
      </c>
    </row>
    <row r="106" customHeight="1" spans="1:13">
      <c r="A106" s="102" t="s">
        <v>69</v>
      </c>
      <c r="B106" s="103"/>
      <c r="C106" s="28" t="s">
        <v>73</v>
      </c>
      <c r="D106" s="28" t="s">
        <v>72</v>
      </c>
      <c r="E106" s="28" t="s">
        <v>74</v>
      </c>
      <c r="F106" s="23"/>
      <c r="G106" s="23" t="s">
        <v>75</v>
      </c>
      <c r="H106" s="23"/>
      <c r="J106" s="28">
        <f>COUNTIF(demo!J2:J51,"=1")</f>
        <v>39</v>
      </c>
      <c r="M106" s="28">
        <f>COUNTIF(demo!J2:J51,"=1")</f>
        <v>39</v>
      </c>
    </row>
    <row r="107" customHeight="1" spans="1:13">
      <c r="A107" s="104" t="s">
        <v>76</v>
      </c>
      <c r="B107" s="105"/>
      <c r="C107" s="28"/>
      <c r="D107" s="28"/>
      <c r="E107" s="28"/>
      <c r="F107" s="23"/>
      <c r="G107" s="23" t="s">
        <v>62</v>
      </c>
      <c r="H107" s="23"/>
      <c r="J107" s="92">
        <f>IF(J106=0,1-10^(LOG10((1-0.95)/2)/J105),IF(J105=J106,1,BETAINV((1+0.95)/2,J106+1,J105-J106)))</f>
        <v>0.884734173962151</v>
      </c>
      <c r="M107" s="92">
        <f>IF(M106=0,1-10^(LOG10((1-0.95)/2)/M105),IF(M105=M106,1,BETAINV((1+0.95)/2,M106+1,M105-M106)))</f>
        <v>0.884734173962151</v>
      </c>
    </row>
    <row r="108" customHeight="1" spans="1:13">
      <c r="A108" s="102" t="s">
        <v>77</v>
      </c>
      <c r="B108" s="103"/>
      <c r="C108" s="28" t="s">
        <v>78</v>
      </c>
      <c r="D108" s="28" t="s">
        <v>79</v>
      </c>
      <c r="E108" s="28" t="s">
        <v>80</v>
      </c>
      <c r="F108" s="23"/>
      <c r="G108" s="23" t="s">
        <v>63</v>
      </c>
      <c r="H108" s="23"/>
      <c r="J108" s="121">
        <f>J106/J105</f>
        <v>0.78</v>
      </c>
      <c r="M108" s="121">
        <f>M106/M105</f>
        <v>0.78</v>
      </c>
    </row>
    <row r="109" customHeight="1" spans="1:13">
      <c r="A109" s="104" t="s">
        <v>81</v>
      </c>
      <c r="B109" s="105"/>
      <c r="C109" s="28"/>
      <c r="D109" s="28"/>
      <c r="E109" s="28"/>
      <c r="F109" s="23"/>
      <c r="G109" s="23" t="s">
        <v>64</v>
      </c>
      <c r="H109" s="23"/>
      <c r="J109" s="92">
        <f>IF(J105=J106,6.5^(LOG10((1-0.95)/2)/J105),IF(J106=0,0,1-BETAINV((1+0.95)/2,J105+1-J106,J106)))</f>
        <v>0.640388111434211</v>
      </c>
      <c r="M109" s="92">
        <f>IF(M105=M106,6.5^(LOG10((1-0.95)/2)/M105),IF(M106=0,0,1-BETAINV((1+0.95)/2,M105+1-M106,M106)))</f>
        <v>0.640388111434211</v>
      </c>
    </row>
    <row r="110" ht="9.95" customHeight="1" spans="6:8">
      <c r="F110" s="93"/>
      <c r="G110" s="93"/>
      <c r="H110" s="93"/>
    </row>
    <row r="111" customHeight="1" spans="1:13">
      <c r="A111" s="28" t="s">
        <v>82</v>
      </c>
      <c r="B111" s="48" t="s">
        <v>83</v>
      </c>
      <c r="C111" s="106"/>
      <c r="D111" s="106"/>
      <c r="E111" s="49"/>
      <c r="F111" s="93"/>
      <c r="L111" s="93"/>
      <c r="M111" s="93"/>
    </row>
    <row r="112" customHeight="1" spans="1:6">
      <c r="A112" s="28" t="s">
        <v>84</v>
      </c>
      <c r="B112" s="107" t="s">
        <v>85</v>
      </c>
      <c r="C112" s="107"/>
      <c r="D112" s="107"/>
      <c r="E112" s="107"/>
      <c r="F112" s="93"/>
    </row>
    <row r="113" customHeight="1" spans="1:7">
      <c r="A113" s="28"/>
      <c r="B113" s="107"/>
      <c r="C113" s="107"/>
      <c r="D113" s="107"/>
      <c r="E113" s="107"/>
      <c r="F113" s="93"/>
      <c r="G113" s="108" t="s">
        <v>86</v>
      </c>
    </row>
    <row r="114" customHeight="1" spans="1:14">
      <c r="A114" s="28"/>
      <c r="B114" s="107"/>
      <c r="C114" s="107"/>
      <c r="D114" s="107"/>
      <c r="E114" s="107"/>
      <c r="F114" s="93"/>
      <c r="G114" s="109" t="s">
        <v>87</v>
      </c>
      <c r="H114" s="109"/>
      <c r="I114" s="109"/>
      <c r="J114" s="109"/>
      <c r="K114" s="109"/>
      <c r="L114" s="109"/>
      <c r="M114" s="109"/>
      <c r="N114" s="109"/>
    </row>
    <row r="115" customHeight="1" spans="1:14">
      <c r="A115" s="110" t="s">
        <v>88</v>
      </c>
      <c r="B115" s="111" t="s">
        <v>89</v>
      </c>
      <c r="C115" s="112"/>
      <c r="D115" s="112"/>
      <c r="E115" s="113"/>
      <c r="F115" s="93"/>
      <c r="G115" s="109"/>
      <c r="H115" s="109"/>
      <c r="I115" s="109"/>
      <c r="J115" s="109"/>
      <c r="K115" s="109"/>
      <c r="L115" s="109"/>
      <c r="M115" s="109"/>
      <c r="N115" s="109"/>
    </row>
    <row r="116" customHeight="1" spans="1:14">
      <c r="A116" s="28" t="s">
        <v>90</v>
      </c>
      <c r="B116" s="114" t="s">
        <v>91</v>
      </c>
      <c r="C116" s="114"/>
      <c r="D116" s="114"/>
      <c r="E116" s="114"/>
      <c r="F116" s="93"/>
      <c r="G116" s="109"/>
      <c r="H116" s="109"/>
      <c r="I116" s="109"/>
      <c r="J116" s="109"/>
      <c r="K116" s="109"/>
      <c r="L116" s="109"/>
      <c r="M116" s="109"/>
      <c r="N116" s="109"/>
    </row>
    <row r="117" customHeight="1" spans="1:14">
      <c r="A117" s="22"/>
      <c r="B117" s="115"/>
      <c r="C117" s="115"/>
      <c r="D117" s="115"/>
      <c r="E117" s="115"/>
      <c r="F117" s="93"/>
      <c r="G117" s="109"/>
      <c r="H117" s="109"/>
      <c r="I117" s="109"/>
      <c r="J117" s="109"/>
      <c r="K117" s="109"/>
      <c r="L117" s="109"/>
      <c r="M117" s="109"/>
      <c r="N117" s="109"/>
    </row>
    <row r="118" customHeight="1" spans="1:14">
      <c r="A118" s="108" t="s">
        <v>92</v>
      </c>
      <c r="G118" s="109"/>
      <c r="H118" s="109"/>
      <c r="I118" s="109"/>
      <c r="J118" s="109"/>
      <c r="K118" s="109"/>
      <c r="L118" s="109"/>
      <c r="M118" s="109"/>
      <c r="N118" s="109"/>
    </row>
    <row r="119" customHeight="1" spans="1:14">
      <c r="A119" s="116" t="s">
        <v>93</v>
      </c>
      <c r="B119" s="116"/>
      <c r="C119" s="116"/>
      <c r="D119" s="116"/>
      <c r="E119" s="116"/>
      <c r="G119" s="109"/>
      <c r="H119" s="109"/>
      <c r="I119" s="109"/>
      <c r="J119" s="109"/>
      <c r="K119" s="109"/>
      <c r="L119" s="109"/>
      <c r="M119" s="109"/>
      <c r="N119" s="109"/>
    </row>
    <row r="120" customHeight="1" spans="1:14">
      <c r="A120" s="116" t="s">
        <v>94</v>
      </c>
      <c r="B120" s="116"/>
      <c r="C120" s="116"/>
      <c r="D120" s="116"/>
      <c r="E120" s="116"/>
      <c r="G120" s="109"/>
      <c r="H120" s="109"/>
      <c r="I120" s="109"/>
      <c r="J120" s="109"/>
      <c r="K120" s="109"/>
      <c r="L120" s="109"/>
      <c r="M120" s="109"/>
      <c r="N120" s="109"/>
    </row>
    <row r="121" customHeight="1" spans="1:14">
      <c r="A121" s="116" t="s">
        <v>95</v>
      </c>
      <c r="B121" s="116"/>
      <c r="C121" s="116"/>
      <c r="D121" s="116"/>
      <c r="E121" s="116"/>
      <c r="G121" s="109"/>
      <c r="H121" s="109"/>
      <c r="I121" s="109"/>
      <c r="J121" s="109"/>
      <c r="K121" s="109"/>
      <c r="L121" s="109"/>
      <c r="M121" s="109"/>
      <c r="N121" s="109"/>
    </row>
    <row r="122" customHeight="1" spans="7:14">
      <c r="G122" s="109"/>
      <c r="H122" s="109"/>
      <c r="I122" s="109"/>
      <c r="J122" s="109"/>
      <c r="K122" s="109"/>
      <c r="L122" s="109"/>
      <c r="M122" s="109"/>
      <c r="N122" s="109"/>
    </row>
  </sheetData>
  <mergeCells count="156">
    <mergeCell ref="A1:N1"/>
    <mergeCell ref="A2:N2"/>
    <mergeCell ref="A3:B3"/>
    <mergeCell ref="C3:D3"/>
    <mergeCell ref="E3:F3"/>
    <mergeCell ref="H3:I3"/>
    <mergeCell ref="K3:L3"/>
    <mergeCell ref="M3:N3"/>
    <mergeCell ref="A4:B4"/>
    <mergeCell ref="C4:D4"/>
    <mergeCell ref="E4:F4"/>
    <mergeCell ref="H4:I4"/>
    <mergeCell ref="K4:L4"/>
    <mergeCell ref="M4:N4"/>
    <mergeCell ref="A5:B5"/>
    <mergeCell ref="C5:D5"/>
    <mergeCell ref="E5:F5"/>
    <mergeCell ref="H5:I5"/>
    <mergeCell ref="K5:L5"/>
    <mergeCell ref="M5:N5"/>
    <mergeCell ref="A6:B6"/>
    <mergeCell ref="H6:I6"/>
    <mergeCell ref="K6:L6"/>
    <mergeCell ref="M6:N6"/>
    <mergeCell ref="D8:E8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B62:G62"/>
    <mergeCell ref="I62:N62"/>
    <mergeCell ref="E63:F63"/>
    <mergeCell ref="L63:M63"/>
    <mergeCell ref="C66:D66"/>
    <mergeCell ref="J66:K66"/>
    <mergeCell ref="C68:D68"/>
    <mergeCell ref="J68:K68"/>
    <mergeCell ref="C69:D69"/>
    <mergeCell ref="J69:K69"/>
    <mergeCell ref="C70:D70"/>
    <mergeCell ref="J70:K70"/>
    <mergeCell ref="B72:G72"/>
    <mergeCell ref="I72:N72"/>
    <mergeCell ref="E73:F73"/>
    <mergeCell ref="L73:M73"/>
    <mergeCell ref="C76:D76"/>
    <mergeCell ref="J76:K76"/>
    <mergeCell ref="C78:D78"/>
    <mergeCell ref="J78:K78"/>
    <mergeCell ref="C79:D79"/>
    <mergeCell ref="J79:K79"/>
    <mergeCell ref="C80:D80"/>
    <mergeCell ref="J80:K80"/>
    <mergeCell ref="B82:G82"/>
    <mergeCell ref="I82:N82"/>
    <mergeCell ref="E83:F83"/>
    <mergeCell ref="L83:M83"/>
    <mergeCell ref="C86:D86"/>
    <mergeCell ref="J86:K86"/>
    <mergeCell ref="C88:D88"/>
    <mergeCell ref="J88:K88"/>
    <mergeCell ref="C89:D89"/>
    <mergeCell ref="J89:K89"/>
    <mergeCell ref="C90:D90"/>
    <mergeCell ref="J90:K90"/>
    <mergeCell ref="I92:K92"/>
    <mergeCell ref="L92:N92"/>
    <mergeCell ref="A103:B103"/>
    <mergeCell ref="A104:B104"/>
    <mergeCell ref="A105:B105"/>
    <mergeCell ref="A106:B106"/>
    <mergeCell ref="A107:B107"/>
    <mergeCell ref="A108:B108"/>
    <mergeCell ref="A109:B109"/>
    <mergeCell ref="B111:E111"/>
    <mergeCell ref="B115:E115"/>
    <mergeCell ref="B116:E116"/>
    <mergeCell ref="A119:E119"/>
    <mergeCell ref="A120:E120"/>
    <mergeCell ref="A121:E121"/>
    <mergeCell ref="A112:A114"/>
    <mergeCell ref="B69:B70"/>
    <mergeCell ref="B79:B80"/>
    <mergeCell ref="B89:B90"/>
    <mergeCell ref="C106:C107"/>
    <mergeCell ref="C108:C109"/>
    <mergeCell ref="D106:D107"/>
    <mergeCell ref="D108:D109"/>
    <mergeCell ref="E106:E107"/>
    <mergeCell ref="E108:E109"/>
    <mergeCell ref="G63:G64"/>
    <mergeCell ref="G73:G74"/>
    <mergeCell ref="G83:G84"/>
    <mergeCell ref="I69:I70"/>
    <mergeCell ref="I79:I80"/>
    <mergeCell ref="I89:I90"/>
    <mergeCell ref="N63:N64"/>
    <mergeCell ref="N73:N74"/>
    <mergeCell ref="N83:N84"/>
    <mergeCell ref="I103:K104"/>
    <mergeCell ref="L103:N104"/>
    <mergeCell ref="B73:D74"/>
    <mergeCell ref="I73:K74"/>
    <mergeCell ref="B63:D64"/>
    <mergeCell ref="I63:K64"/>
    <mergeCell ref="B83:D84"/>
    <mergeCell ref="I83:K84"/>
    <mergeCell ref="B112:E114"/>
    <mergeCell ref="G114:N122"/>
  </mergeCells>
  <conditionalFormatting sqref="B11:K60">
    <cfRule type="cellIs" dxfId="0" priority="1" operator="equal">
      <formula>0</formula>
    </cfRule>
    <cfRule type="cellIs" dxfId="1" priority="2" operator="equal">
      <formula>1</formula>
    </cfRule>
  </conditionalFormatting>
  <pageMargins left="0.699305555555556" right="0.699305555555556" top="0.75" bottom="0.75" header="0.3" footer="0.3"/>
  <pageSetup paperSize="9" orientation="portrait" verticalDpi="12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53"/>
  <sheetViews>
    <sheetView workbookViewId="0">
      <selection activeCell="AX53" sqref="AX53:AZ53"/>
    </sheetView>
  </sheetViews>
  <sheetFormatPr defaultColWidth="4.75" defaultRowHeight="12"/>
  <cols>
    <col min="1" max="10" width="4.75" style="1"/>
    <col min="11" max="11" width="1.25" style="1" customWidth="1"/>
    <col min="12" max="12" width="8.875" style="2" customWidth="1"/>
    <col min="13" max="13" width="7.625" style="3" customWidth="1"/>
    <col min="14" max="14" width="1.25" style="1" customWidth="1"/>
    <col min="15" max="17" width="4.75" style="1"/>
    <col min="18" max="18" width="3.125" style="1" customWidth="1"/>
    <col min="19" max="21" width="3.625" style="1" customWidth="1"/>
    <col min="22" max="25" width="5.625" style="1" customWidth="1"/>
    <col min="26" max="29" width="4.75" style="1"/>
    <col min="30" max="32" width="3.625" style="1" customWidth="1"/>
    <col min="33" max="36" width="5.625" style="1" customWidth="1"/>
    <col min="37" max="40" width="4.75" style="1"/>
    <col min="41" max="43" width="3.625" style="1" customWidth="1"/>
    <col min="44" max="47" width="5.625" style="1" customWidth="1"/>
    <col min="48" max="48" width="1.625" style="4" customWidth="1"/>
    <col min="49" max="52" width="5.625" style="1" customWidth="1"/>
    <col min="53" max="53" width="1.625" style="4" customWidth="1"/>
    <col min="54" max="16384" width="4.75" style="5"/>
  </cols>
  <sheetData>
    <row r="1" spans="1:53">
      <c r="A1" s="6" t="s">
        <v>96</v>
      </c>
      <c r="B1" s="6" t="s">
        <v>97</v>
      </c>
      <c r="C1" s="6" t="s">
        <v>98</v>
      </c>
      <c r="D1" s="7" t="s">
        <v>99</v>
      </c>
      <c r="E1" s="7" t="s">
        <v>100</v>
      </c>
      <c r="F1" s="7" t="s">
        <v>101</v>
      </c>
      <c r="G1" s="8" t="s">
        <v>102</v>
      </c>
      <c r="H1" s="8" t="s">
        <v>103</v>
      </c>
      <c r="I1" s="8" t="s">
        <v>104</v>
      </c>
      <c r="J1" s="10"/>
      <c r="L1" s="2" t="s">
        <v>105</v>
      </c>
      <c r="M1" s="11">
        <f>(COUNTIF(works!B11:D60,"=1"))/(COUNT(works!B11:D60))</f>
        <v>0.666666666666667</v>
      </c>
      <c r="O1" s="6" t="s">
        <v>22</v>
      </c>
      <c r="P1" s="6" t="s">
        <v>23</v>
      </c>
      <c r="Q1" s="6" t="s">
        <v>24</v>
      </c>
      <c r="R1" s="6" t="s">
        <v>106</v>
      </c>
      <c r="S1" s="6" t="s">
        <v>107</v>
      </c>
      <c r="T1" s="6" t="s">
        <v>108</v>
      </c>
      <c r="U1" s="6" t="s">
        <v>109</v>
      </c>
      <c r="V1" s="6" t="s">
        <v>110</v>
      </c>
      <c r="W1" s="6" t="s">
        <v>111</v>
      </c>
      <c r="X1" s="6" t="s">
        <v>112</v>
      </c>
      <c r="Y1" s="6" t="s">
        <v>113</v>
      </c>
      <c r="Z1" s="7" t="s">
        <v>25</v>
      </c>
      <c r="AA1" s="7" t="s">
        <v>26</v>
      </c>
      <c r="AB1" s="7" t="s">
        <v>27</v>
      </c>
      <c r="AC1" s="7" t="s">
        <v>114</v>
      </c>
      <c r="AD1" s="7" t="s">
        <v>115</v>
      </c>
      <c r="AE1" s="7" t="s">
        <v>116</v>
      </c>
      <c r="AF1" s="7" t="s">
        <v>117</v>
      </c>
      <c r="AG1" s="7" t="s">
        <v>118</v>
      </c>
      <c r="AH1" s="7" t="s">
        <v>119</v>
      </c>
      <c r="AI1" s="7" t="s">
        <v>120</v>
      </c>
      <c r="AJ1" s="7" t="s">
        <v>121</v>
      </c>
      <c r="AK1" s="8" t="s">
        <v>28</v>
      </c>
      <c r="AL1" s="8" t="s">
        <v>29</v>
      </c>
      <c r="AM1" s="8" t="s">
        <v>30</v>
      </c>
      <c r="AN1" s="8" t="s">
        <v>122</v>
      </c>
      <c r="AO1" s="8" t="s">
        <v>123</v>
      </c>
      <c r="AP1" s="8" t="s">
        <v>124</v>
      </c>
      <c r="AQ1" s="8" t="s">
        <v>125</v>
      </c>
      <c r="AR1" s="8" t="s">
        <v>126</v>
      </c>
      <c r="AS1" s="8" t="s">
        <v>127</v>
      </c>
      <c r="AT1" s="8" t="s">
        <v>128</v>
      </c>
      <c r="AU1" s="8" t="s">
        <v>129</v>
      </c>
      <c r="AV1" s="14"/>
      <c r="AW1" s="14" t="s">
        <v>130</v>
      </c>
      <c r="AX1" s="14" t="s">
        <v>131</v>
      </c>
      <c r="AY1" s="14" t="s">
        <v>132</v>
      </c>
      <c r="AZ1" s="14" t="s">
        <v>133</v>
      </c>
      <c r="BA1" s="14"/>
    </row>
    <row r="2" spans="1:53">
      <c r="A2" s="1">
        <f>IF(works!B11=works!E11,IF(works!B11=1,11,10),IF(works!B11=1,1,0))</f>
        <v>11</v>
      </c>
      <c r="B2" s="1">
        <f>IF(works!C11=works!F11,IF(works!C11=1,11,10),IF(works!C11=1,1,0))</f>
        <v>11</v>
      </c>
      <c r="C2" s="1">
        <f>IF(works!D11=works!G11,IF(works!D11=1,11,10),IF(works!D11=1,1,0))</f>
        <v>11</v>
      </c>
      <c r="D2" s="1">
        <f>IF(works!E11=works!H11,IF(works!E11=1,11,10),IF(works!E11=1,1,0))</f>
        <v>11</v>
      </c>
      <c r="E2" s="1">
        <f>IF(works!F11=works!I11,IF(works!F11=1,11,10),IF(works!F11=1,1,0))</f>
        <v>11</v>
      </c>
      <c r="F2" s="1">
        <f>IF(works!G11=works!J11,IF(works!G11=1,11,10),IF(works!G11=1,1,0))</f>
        <v>11</v>
      </c>
      <c r="G2" s="1">
        <f>IF(works!H11=works!B11,IF(works!B11=1,11,10),IF(works!B11=1,1,0))</f>
        <v>11</v>
      </c>
      <c r="H2" s="1">
        <f>IF(works!I11=works!C11,IF(works!C11=1,11,10),IF(works!C11=1,1,0))</f>
        <v>11</v>
      </c>
      <c r="I2" s="1">
        <f>IF(works!J11=works!D11,IF(works!D11=1,11,10),IF(works!D11=1,1,0))</f>
        <v>11</v>
      </c>
      <c r="J2" s="1">
        <f>IF(A2=B2,IF(B2=C2,IF(C2=D2,IF(D2=E2,IF(E2=F2,IF(F2=G2,IF(G2=H2,IF(H2=I2,1,0),0),0),0),0),0),0),0)</f>
        <v>1</v>
      </c>
      <c r="L2" s="2" t="s">
        <v>134</v>
      </c>
      <c r="M2" s="11">
        <f>(COUNTIF(works!B11:D60,"=0"))/(COUNT(works!B11:D60))</f>
        <v>0.333333333333333</v>
      </c>
      <c r="O2" s="1">
        <f>IF(works!B11=works!$K$11,IF(works!B11=1,11,10),IF(works!B11=1,1,0))</f>
        <v>11</v>
      </c>
      <c r="P2" s="1">
        <f>IF(works!C11=works!$K$11,IF(works!C11=1,11,10),IF(works!C11=1,1,0))</f>
        <v>11</v>
      </c>
      <c r="Q2" s="1">
        <f>IF(works!D11=works!$K$11,IF(works!D11=1,11,10),IF(works!D11=1,1,0))</f>
        <v>11</v>
      </c>
      <c r="R2" s="1">
        <f>IF(works!B11=works!K11,IF(works!B11=works!C11,IF(works!C11=works!D11,1,0),0),0)</f>
        <v>1</v>
      </c>
      <c r="S2" s="1">
        <f>IF(O2=P2,IF(P2=Q2,IF(Q2=0,1,0),0),0)</f>
        <v>0</v>
      </c>
      <c r="T2" s="1">
        <f>IF(O2=P2,IF(P2=Q2,IF(Q2=1,1,0),0),0)</f>
        <v>0</v>
      </c>
      <c r="U2" s="1">
        <f>IF(O2=P2,IF(P2=Q2,0,1),1)</f>
        <v>0</v>
      </c>
      <c r="V2" s="1">
        <f>IF(O2=P2,IF(P2=Q2,IF(Q2=11,IF(works!L11&lt;works!$C$6,works!L11,""),""),""),"")</f>
        <v>0.476901</v>
      </c>
      <c r="W2" s="1" t="str">
        <f>IF(O2=P2,IF(P2=Q2,IF(Q2=10,IF(works!L11&lt;works!$C$6,works!L11,""),""),""),"")</f>
        <v/>
      </c>
      <c r="X2" s="1" t="str">
        <f>IF(O2=P2,IF(P2=Q2,IF(Q2=11,IF(works!L11&gt;works!$C$6,works!L11,""),""),""),"")</f>
        <v/>
      </c>
      <c r="Y2" s="1" t="str">
        <f>IF(O2=P2,IF(P2=Q2,IF(Q2=10,IF(works!L11&gt;works!$C$6,works!L11,""),""),""),"")</f>
        <v/>
      </c>
      <c r="Z2" s="1">
        <f>IF(works!E11=works!$K$11,IF(works!E11=1,11,10),IF(works!E11=1,1,0))</f>
        <v>11</v>
      </c>
      <c r="AA2" s="1">
        <f>IF(works!F11=works!$K$11,IF(works!F11=1,11,10),IF(works!F11=1,1,0))</f>
        <v>11</v>
      </c>
      <c r="AB2" s="1">
        <f>IF(works!G11=works!$K$11,IF(works!G11=1,11,10),IF(works!G11=1,1,0))</f>
        <v>11</v>
      </c>
      <c r="AC2" s="1">
        <f>IF(works!E11=works!K11,IF(works!E11=works!F11,IF(works!F11=works!G11,1,0),0),0)</f>
        <v>1</v>
      </c>
      <c r="AD2" s="1">
        <f>IF(Z2=AA2,IF(AA2=AB2,IF(AB2=0,1,0),0),0)</f>
        <v>0</v>
      </c>
      <c r="AE2" s="1">
        <f>IF(Z2=AA2,IF(AA2=AB2,IF(AB2=1,1,0),0),0)</f>
        <v>0</v>
      </c>
      <c r="AF2" s="1">
        <f>IF(Z2=AA2,IF(AA2=AB2,0,1),1)</f>
        <v>0</v>
      </c>
      <c r="AG2" s="1">
        <f>IF(Z2=AA2,IF(AA2=AB2,IF(AB2=11,IF(works!L11&lt;works!$C$6,works!L11,""),""),""),"")</f>
        <v>0.476901</v>
      </c>
      <c r="AH2" s="1" t="str">
        <f>IF(Z2=AA2,IF(AA2=AB2,IF(AB2=10,IF(works!L11&lt;works!$C$6,works!L11,""),""),""),"")</f>
        <v/>
      </c>
      <c r="AI2" s="1" t="str">
        <f>IF(Z2=AA2,IF(AA2=AB2,IF(AB2=11,IF(works!L11&gt;works!$C$6,works!L11,""),""),""),"")</f>
        <v/>
      </c>
      <c r="AJ2" s="1" t="str">
        <f>IF(Z2=AA2,IF(AA2=AB2,IF(AB2=10,IF(works!L11&gt;works!$C$6,works!L11,""),""),""),"")</f>
        <v/>
      </c>
      <c r="AK2" s="1">
        <f>IF(works!H11=works!$K$11,IF(works!H11=1,11,10),IF(works!H11=1,1,0))</f>
        <v>11</v>
      </c>
      <c r="AL2" s="1">
        <f>IF(works!I11=works!$K$11,IF(works!I11=1,11,10),IF(works!I11=1,1,0))</f>
        <v>11</v>
      </c>
      <c r="AM2" s="1">
        <f>IF(works!J11=works!$K$11,IF(works!J11=1,11,10),IF(works!J11=1,1,0))</f>
        <v>11</v>
      </c>
      <c r="AN2" s="1">
        <f>IF(works!H11=works!K11,IF(works!H11=works!I11,IF(works!I11=works!J11,1,0),0),0)</f>
        <v>1</v>
      </c>
      <c r="AO2" s="1">
        <f>IF(AK2=AL2,IF(AL2=AM2,IF(AM2=0,1,0),0),0)</f>
        <v>0</v>
      </c>
      <c r="AP2" s="1">
        <f>IF(AK2=AL2,IF(AL2=AM2,IF(AM2=1,1,0),0),0)</f>
        <v>0</v>
      </c>
      <c r="AQ2" s="1">
        <f>IF(AK2=AL2,IF(AL2=AM2,0,1),1)</f>
        <v>0</v>
      </c>
      <c r="AR2" s="1">
        <f>IF(AK2=AL2,IF(AL2=AM2,IF(AM2=11,IF(works!L11&lt;works!$C$6,works!L11,""),""),""),"")</f>
        <v>0.476901</v>
      </c>
      <c r="AS2" s="1" t="str">
        <f>IF(AK2=AL2,IF(AL2=AM2,IF(AM2=10,IF(works!L11&lt;works!$C$6,works!L11,""),""),""),"")</f>
        <v/>
      </c>
      <c r="AT2" s="1" t="str">
        <f>IF(AK2=AL2,IF(AL2=AM2,IF(AM2=11,IF(works!L11&gt;works!$C$6,works!L11,""),""),""),"")</f>
        <v/>
      </c>
      <c r="AU2" s="1" t="str">
        <f>IF(AK2=AL2,IF(AL2=AM2,IF(AM2=10,IF(works!L11&gt;works!$C$6,works!L11,""),""),""),"")</f>
        <v/>
      </c>
      <c r="AV2" s="14"/>
      <c r="AW2" s="1">
        <f>IF(O2=P2,IF(P2=Q2,IF(Q2=AA2,IF(Z2=AA2,IF(AA2=AB2,IF(AB2=AK2,IF(AK2=AL2,IF(AL2=AM2,IF(AM2=11,IF(works!L11&lt;works!$C$6,works!L11,""),""),""),""),""),""),""),""),""),"")</f>
        <v>0.476901</v>
      </c>
      <c r="AX2" s="1" t="str">
        <f>IF(O2=P2,IF(P2=Q2,IF(Q2=AA2,IF(Z2=AA2,IF(AA2=AB2,IF(AB2=AK2,IF(AK2=AL2,IF(AL2=AM2,IF(AM2=10,IF(works!L11&lt;works!$C$6,works!L11,""),""),""),""),""),""),""),""),""),"")</f>
        <v/>
      </c>
      <c r="AY2" s="1" t="str">
        <f>IF(O2=P2,IF(P2=Q2,IF(Q2=AA2,IF(Z2=AA2,IF(AA2=AB2,IF(AB2=AK2,IF(AK2=AL2,IF(AL2=AM2,IF(AM2=11,IF(works!L11&gt;works!$C$6,works!L11,""),""),""),""),""),""),""),""),""),"")</f>
        <v/>
      </c>
      <c r="AZ2" s="1" t="str">
        <f>IF(O2=P2,IF(P2=Q2,IF(Q2=AA2,IF(Z2=AA2,IF(AA2=AB2,IF(AB2=AK2,IF(AK2=AL2,IF(AL2=AM2,IF(AM2=10,IF(works!L11&gt;works!$C$6,works!L11,""),""),""),""),""),""),""),""),""),"")</f>
        <v/>
      </c>
      <c r="BA2" s="14"/>
    </row>
    <row r="3" spans="1:53">
      <c r="A3" s="1">
        <f>IF(works!B12=works!E12,IF(works!B12=1,11,10),IF(works!B12=1,1,0))</f>
        <v>11</v>
      </c>
      <c r="B3" s="1">
        <f>IF(works!C12=works!F12,IF(works!C12=1,11,10),IF(works!C12=1,1,0))</f>
        <v>11</v>
      </c>
      <c r="C3" s="1">
        <f>IF(works!D12=works!G12,IF(works!D12=1,11,10),IF(works!D12=1,1,0))</f>
        <v>11</v>
      </c>
      <c r="D3" s="1">
        <f>IF(works!E12=works!H12,IF(works!E12=1,11,10),IF(works!E12=1,1,0))</f>
        <v>11</v>
      </c>
      <c r="E3" s="1">
        <f>IF(works!F12=works!I12,IF(works!F12=1,11,10),IF(works!F12=1,1,0))</f>
        <v>11</v>
      </c>
      <c r="F3" s="1">
        <f>IF(works!G12=works!J12,IF(works!G12=1,11,10),IF(works!G12=1,1,0))</f>
        <v>11</v>
      </c>
      <c r="G3" s="1">
        <f>IF(works!H12=works!B12,IF(works!B12=1,11,10),IF(works!B12=1,1,0))</f>
        <v>11</v>
      </c>
      <c r="H3" s="1">
        <f>IF(works!I12=works!C12,IF(works!C12=1,11,10),IF(works!C12=1,1,0))</f>
        <v>11</v>
      </c>
      <c r="I3" s="1">
        <f>IF(works!J12=works!D12,IF(works!D12=1,11,10),IF(works!D12=1,1,0))</f>
        <v>11</v>
      </c>
      <c r="J3" s="1">
        <f t="shared" ref="J3:J51" si="0">IF(A3=B3,IF(B3=C3,IF(C3=D3,IF(D3=E3,IF(E3=F3,IF(F3=G3,IF(G3=H3,IF(H3=I3,1,0),0),0),0),0),0),0),0)</f>
        <v>1</v>
      </c>
      <c r="L3" s="2" t="s">
        <v>135</v>
      </c>
      <c r="M3" s="11">
        <f>(COUNTIF(works!E11:G60,"=1"))/(COUNT(works!E11:G60))</f>
        <v>0.686666666666667</v>
      </c>
      <c r="O3" s="1">
        <f>IF(works!B12=works!$K$12,IF(works!B12=1,11,10),IF(works!B12=1,1,0))</f>
        <v>11</v>
      </c>
      <c r="P3" s="1">
        <f>IF(works!C12=works!$K$12,IF(works!C12=1,11,10),IF(works!C12=1,1,0))</f>
        <v>11</v>
      </c>
      <c r="Q3" s="1">
        <f>IF(works!D12=works!$K$12,IF(works!D12=1,11,10),IF(works!D12=1,1,0))</f>
        <v>11</v>
      </c>
      <c r="R3" s="1">
        <f>IF(works!B12=works!K12,IF(works!B12=works!C12,IF(works!C12=works!D12,1,0),0),0)</f>
        <v>1</v>
      </c>
      <c r="S3" s="1">
        <f t="shared" ref="S3:S51" si="1">IF(O3=P3,IF(P3=Q3,IF(Q3=0,1,0),0),0)</f>
        <v>0</v>
      </c>
      <c r="T3" s="1">
        <f t="shared" ref="T3:T51" si="2">IF(O3=P3,IF(P3=Q3,IF(Q3=1,1,0),0),0)</f>
        <v>0</v>
      </c>
      <c r="U3" s="1">
        <f t="shared" ref="U3:U51" si="3">IF(O3=P3,IF(P3=Q3,0,1),1)</f>
        <v>0</v>
      </c>
      <c r="V3" s="1" t="str">
        <f>IF(O3=P3,IF(P3=Q3,IF(Q3=11,IF(works!L12&lt;works!$C$6,works!L12,""),""),""),"")</f>
        <v/>
      </c>
      <c r="W3" s="1" t="str">
        <f>IF(O3=P3,IF(P3=Q3,IF(Q3=10,IF(works!L12&lt;works!$C$6,works!L12,""),""),""),"")</f>
        <v/>
      </c>
      <c r="X3" s="1">
        <f>IF(O3=P3,IF(P3=Q3,IF(Q3=11,IF(works!L12&gt;works!$C$6,works!L12,""),""),""),"")</f>
        <v>0.509015</v>
      </c>
      <c r="Y3" s="1" t="str">
        <f>IF(O3=P3,IF(P3=Q3,IF(Q3=10,IF(works!L12&gt;works!$C$6,works!L12,""),""),""),"")</f>
        <v/>
      </c>
      <c r="Z3" s="1">
        <f>IF(works!E12=works!$K$12,IF(works!E12=1,11,10),IF(works!E12=1,1,0))</f>
        <v>11</v>
      </c>
      <c r="AA3" s="1">
        <f>IF(works!F12=works!$K$12,IF(works!F12=1,11,10),IF(works!F12=1,1,0))</f>
        <v>11</v>
      </c>
      <c r="AB3" s="1">
        <f>IF(works!G12=works!$K$12,IF(works!G12=1,11,10),IF(works!G12=1,1,0))</f>
        <v>11</v>
      </c>
      <c r="AC3" s="1">
        <f>IF(works!E12=works!K12,IF(works!E12=works!F12,IF(works!F12=works!G12,1,0),0),0)</f>
        <v>1</v>
      </c>
      <c r="AD3" s="1">
        <f t="shared" ref="AD3:AD51" si="4">IF(Z3=AA3,IF(AA3=AB3,IF(AB3=0,1,0),0),0)</f>
        <v>0</v>
      </c>
      <c r="AE3" s="1">
        <f t="shared" ref="AE3:AE51" si="5">IF(Z3=AA3,IF(AA3=AB3,IF(AB3=1,1,0),0),0)</f>
        <v>0</v>
      </c>
      <c r="AF3" s="1">
        <f t="shared" ref="AF3:AF51" si="6">IF(Z3=AA3,IF(AA3=AB3,0,1),1)</f>
        <v>0</v>
      </c>
      <c r="AG3" s="1" t="str">
        <f>IF(Z3=AA3,IF(AA3=AB3,IF(AB3=11,IF(works!L12&lt;works!$C$6,works!L12,""),""),""),"")</f>
        <v/>
      </c>
      <c r="AH3" s="1" t="str">
        <f>IF(Z3=AA3,IF(AA3=AB3,IF(AB3=10,IF(works!L12&lt;works!$C$6,works!L12,""),""),""),"")</f>
        <v/>
      </c>
      <c r="AI3" s="1">
        <f>IF(Z3=AA3,IF(AA3=AB3,IF(AB3=11,IF(works!L12&gt;works!$C$6,works!L12,""),""),""),"")</f>
        <v>0.509015</v>
      </c>
      <c r="AJ3" s="1" t="str">
        <f>IF(Z3=AA3,IF(AA3=AB3,IF(AB3=10,IF(works!L12&gt;works!$C$6,works!L12,""),""),""),"")</f>
        <v/>
      </c>
      <c r="AK3" s="1">
        <f>IF(works!H12=works!$K$12,IF(works!H12=1,11,10),IF(works!H12=1,1,0))</f>
        <v>11</v>
      </c>
      <c r="AL3" s="1">
        <f>IF(works!I12=works!$K$12,IF(works!I12=1,11,10),IF(works!I12=1,1,0))</f>
        <v>11</v>
      </c>
      <c r="AM3" s="1">
        <f>IF(works!J12=works!$K$12,IF(works!J12=1,11,10),IF(works!J12=1,1,0))</f>
        <v>11</v>
      </c>
      <c r="AN3" s="1">
        <f>IF(works!H12=works!K12,IF(works!H12=works!I12,IF(works!I12=works!J12,1,0),0),0)</f>
        <v>1</v>
      </c>
      <c r="AO3" s="1">
        <f t="shared" ref="AO3:AO51" si="7">IF(AK3=AL3,IF(AL3=AM3,IF(AM3=0,1,0),0),0)</f>
        <v>0</v>
      </c>
      <c r="AP3" s="1">
        <f t="shared" ref="AP3:AP51" si="8">IF(AK3=AL3,IF(AL3=AM3,IF(AM3=1,1,0),0),0)</f>
        <v>0</v>
      </c>
      <c r="AQ3" s="1">
        <f t="shared" ref="AQ3:AQ51" si="9">IF(AK3=AL3,IF(AL3=AM3,0,1),1)</f>
        <v>0</v>
      </c>
      <c r="AR3" s="1" t="str">
        <f>IF(AK3=AL3,IF(AL3=AM3,IF(AM3=11,IF(works!L12&lt;works!$C$6,works!L12,""),""),""),"")</f>
        <v/>
      </c>
      <c r="AS3" s="1" t="str">
        <f>IF(AK3=AL3,IF(AL3=AM3,IF(AM3=10,IF(works!L12&lt;works!$C$6,works!L12,""),""),""),"")</f>
        <v/>
      </c>
      <c r="AT3" s="1">
        <f>IF(AK3=AL3,IF(AL3=AM3,IF(AM3=11,IF(works!L12&gt;works!$C$6,works!L12,""),""),""),"")</f>
        <v>0.509015</v>
      </c>
      <c r="AU3" s="1" t="str">
        <f>IF(AK3=AL3,IF(AL3=AM3,IF(AM3=10,IF(works!L12&gt;works!$C$6,works!L12,""),""),""),"")</f>
        <v/>
      </c>
      <c r="AV3" s="14"/>
      <c r="AW3" s="1" t="str">
        <f>IF(O3=P3,IF(P3=Q3,IF(Q3=AA3,IF(Z3=AA3,IF(AA3=AB3,IF(AB3=AK3,IF(AK3=AL3,IF(AL3=AM3,IF(AM3=11,IF(works!L12&lt;works!$C$6,works!L12,""),""),""),""),""),""),""),""),""),"")</f>
        <v/>
      </c>
      <c r="AX3" s="1" t="str">
        <f>IF(O3=P3,IF(P3=Q3,IF(Q3=AA3,IF(Z3=AA3,IF(AA3=AB3,IF(AB3=AK3,IF(AK3=AL3,IF(AL3=AM3,IF(AM3=10,IF(works!L12&lt;works!$C$6,works!L12,""),""),""),""),""),""),""),""),""),"")</f>
        <v/>
      </c>
      <c r="AY3" s="1">
        <f>IF(O3=P3,IF(P3=Q3,IF(Q3=AA3,IF(Z3=AA3,IF(AA3=AB3,IF(AB3=AK3,IF(AK3=AL3,IF(AL3=AM3,IF(AM3=11,IF(works!L12&gt;works!$C$6,works!L12,""),""),""),""),""),""),""),""),""),"")</f>
        <v>0.509015</v>
      </c>
      <c r="AZ3" s="1" t="str">
        <f>IF(O3=P3,IF(P3=Q3,IF(Q3=AA3,IF(Z3=AA3,IF(AA3=AB3,IF(AB3=AK3,IF(AK3=AL3,IF(AL3=AM3,IF(AM3=10,IF(works!L12&gt;works!$C$6,works!L12,""),""),""),""),""),""),""),""),""),"")</f>
        <v/>
      </c>
      <c r="BA3" s="14"/>
    </row>
    <row r="4" spans="1:53">
      <c r="A4" s="1">
        <f>IF(works!B13=works!E13,IF(works!B13=1,11,10),IF(works!B13=1,1,0))</f>
        <v>10</v>
      </c>
      <c r="B4" s="1">
        <f>IF(works!C13=works!F13,IF(works!C13=1,11,10),IF(works!C13=1,1,0))</f>
        <v>10</v>
      </c>
      <c r="C4" s="1">
        <f>IF(works!D13=works!G13,IF(works!D13=1,11,10),IF(works!D13=1,1,0))</f>
        <v>10</v>
      </c>
      <c r="D4" s="1">
        <f>IF(works!E13=works!H13,IF(works!E13=1,11,10),IF(works!E13=1,1,0))</f>
        <v>10</v>
      </c>
      <c r="E4" s="1">
        <f>IF(works!F13=works!I13,IF(works!F13=1,11,10),IF(works!F13=1,1,0))</f>
        <v>10</v>
      </c>
      <c r="F4" s="1">
        <f>IF(works!G13=works!J13,IF(works!G13=1,11,10),IF(works!G13=1,1,0))</f>
        <v>10</v>
      </c>
      <c r="G4" s="1">
        <f>IF(works!H13=works!B13,IF(works!B13=1,11,10),IF(works!B13=1,1,0))</f>
        <v>10</v>
      </c>
      <c r="H4" s="1">
        <f>IF(works!I13=works!C13,IF(works!C13=1,11,10),IF(works!C13=1,1,0))</f>
        <v>10</v>
      </c>
      <c r="I4" s="1">
        <f>IF(works!J13=works!D13,IF(works!D13=1,11,10),IF(works!D13=1,1,0))</f>
        <v>10</v>
      </c>
      <c r="J4" s="1">
        <f t="shared" si="0"/>
        <v>1</v>
      </c>
      <c r="L4" s="2" t="s">
        <v>136</v>
      </c>
      <c r="M4" s="11">
        <f>(COUNTIF(works!E11:G60,"=0"))/(COUNT(works!E11:G60))</f>
        <v>0.313333333333333</v>
      </c>
      <c r="O4" s="1">
        <f>IF(works!B13=works!$K$13,IF(works!B13=1,11,10),IF(works!B13=1,1,0))</f>
        <v>10</v>
      </c>
      <c r="P4" s="1">
        <f>IF(works!C13=works!$K$13,IF(works!C13=1,11,10),IF(works!C13=1,1,0))</f>
        <v>10</v>
      </c>
      <c r="Q4" s="1">
        <f>IF(works!D13=works!$K$13,IF(works!D13=1,11,10),IF(works!D13=1,1,0))</f>
        <v>10</v>
      </c>
      <c r="R4" s="1">
        <f>IF(works!B13=works!K13,IF(works!B13=works!C13,IF(works!C13=works!D13,1,0),0),0)</f>
        <v>1</v>
      </c>
      <c r="S4" s="1">
        <f t="shared" si="1"/>
        <v>0</v>
      </c>
      <c r="T4" s="1">
        <f t="shared" si="2"/>
        <v>0</v>
      </c>
      <c r="U4" s="1">
        <f t="shared" si="3"/>
        <v>0</v>
      </c>
      <c r="V4" s="1" t="str">
        <f>IF(O4=P4,IF(P4=Q4,IF(Q4=11,IF(works!L13&lt;works!$C$6,works!L13,""),""),""),"")</f>
        <v/>
      </c>
      <c r="W4" s="1" t="str">
        <f>IF(O4=P4,IF(P4=Q4,IF(Q4=10,IF(works!L13&lt;works!$C$6,works!L13,""),""),""),"")</f>
        <v/>
      </c>
      <c r="X4" s="1" t="str">
        <f>IF(O4=P4,IF(P4=Q4,IF(Q4=11,IF(works!L13&gt;works!$C$6,works!L13,""),""),""),"")</f>
        <v/>
      </c>
      <c r="Y4" s="1">
        <f>IF(O4=P4,IF(P4=Q4,IF(Q4=10,IF(works!L13&gt;works!$C$6,works!L13,""),""),""),"")</f>
        <v>0.576459</v>
      </c>
      <c r="Z4" s="1">
        <f>IF(works!E13=works!$K$13,IF(works!E13=1,11,10),IF(works!E13=1,1,0))</f>
        <v>10</v>
      </c>
      <c r="AA4" s="1">
        <f>IF(works!F13=works!$K$13,IF(works!F13=1,11,10),IF(works!F13=1,1,0))</f>
        <v>10</v>
      </c>
      <c r="AB4" s="1">
        <f>IF(works!G13=works!$K$13,IF(works!G13=1,11,10),IF(works!G13=1,1,0))</f>
        <v>10</v>
      </c>
      <c r="AC4" s="1">
        <f>IF(works!E13=works!K13,IF(works!E13=works!F13,IF(works!F13=works!G13,1,0),0),0)</f>
        <v>1</v>
      </c>
      <c r="AD4" s="1">
        <f t="shared" si="4"/>
        <v>0</v>
      </c>
      <c r="AE4" s="1">
        <f t="shared" si="5"/>
        <v>0</v>
      </c>
      <c r="AF4" s="1">
        <f t="shared" si="6"/>
        <v>0</v>
      </c>
      <c r="AG4" s="1" t="str">
        <f>IF(Z4=AA4,IF(AA4=AB4,IF(AB4=11,IF(works!L13&lt;works!$C$6,works!L13,""),""),""),"")</f>
        <v/>
      </c>
      <c r="AH4" s="1" t="str">
        <f>IF(Z4=AA4,IF(AA4=AB4,IF(AB4=10,IF(works!L13&lt;works!$C$6,works!L13,""),""),""),"")</f>
        <v/>
      </c>
      <c r="AI4" s="1" t="str">
        <f>IF(Z4=AA4,IF(AA4=AB4,IF(AB4=11,IF(works!L13&gt;works!$C$6,works!L13,""),""),""),"")</f>
        <v/>
      </c>
      <c r="AJ4" s="1">
        <f>IF(Z4=AA4,IF(AA4=AB4,IF(AB4=10,IF(works!L13&gt;works!$C$6,works!L13,""),""),""),"")</f>
        <v>0.576459</v>
      </c>
      <c r="AK4" s="1">
        <f>IF(works!H13=works!$K$13,IF(works!H13=1,11,10),IF(works!H13=1,1,0))</f>
        <v>10</v>
      </c>
      <c r="AL4" s="1">
        <f>IF(works!I13=works!$K$13,IF(works!I13=1,11,10),IF(works!I13=1,1,0))</f>
        <v>10</v>
      </c>
      <c r="AM4" s="1">
        <f>IF(works!J13=works!$K$13,IF(works!J13=1,11,10),IF(works!J13=1,1,0))</f>
        <v>10</v>
      </c>
      <c r="AN4" s="1">
        <f>IF(works!H13=works!K13,IF(works!H13=works!I13,IF(works!I13=works!J13,1,0),0),0)</f>
        <v>1</v>
      </c>
      <c r="AO4" s="1">
        <f t="shared" si="7"/>
        <v>0</v>
      </c>
      <c r="AP4" s="1">
        <f t="shared" si="8"/>
        <v>0</v>
      </c>
      <c r="AQ4" s="1">
        <f t="shared" si="9"/>
        <v>0</v>
      </c>
      <c r="AR4" s="1" t="str">
        <f>IF(AK4=AL4,IF(AL4=AM4,IF(AM4=11,IF(works!L13&lt;works!$C$6,works!L13,""),""),""),"")</f>
        <v/>
      </c>
      <c r="AS4" s="1" t="str">
        <f>IF(AK4=AL4,IF(AL4=AM4,IF(AM4=10,IF(works!L13&lt;works!$C$6,works!L13,""),""),""),"")</f>
        <v/>
      </c>
      <c r="AT4" s="1" t="str">
        <f>IF(AK4=AL4,IF(AL4=AM4,IF(AM4=11,IF(works!L13&gt;works!$C$6,works!L13,""),""),""),"")</f>
        <v/>
      </c>
      <c r="AU4" s="1">
        <f>IF(AK4=AL4,IF(AL4=AM4,IF(AM4=10,IF(works!L13&gt;works!$C$6,works!L13,""),""),""),"")</f>
        <v>0.576459</v>
      </c>
      <c r="AV4" s="14"/>
      <c r="AW4" s="1" t="str">
        <f>IF(O4=P4,IF(P4=Q4,IF(Q4=AA4,IF(Z4=AA4,IF(AA4=AB4,IF(AB4=AK4,IF(AK4=AL4,IF(AL4=AM4,IF(AM4=11,IF(works!L13&lt;works!$C$6,works!L13,""),""),""),""),""),""),""),""),""),"")</f>
        <v/>
      </c>
      <c r="AX4" s="1" t="str">
        <f>IF(O4=P4,IF(P4=Q4,IF(Q4=AA4,IF(Z4=AA4,IF(AA4=AB4,IF(AB4=AK4,IF(AK4=AL4,IF(AL4=AM4,IF(AM4=10,IF(works!L13&lt;works!$C$6,works!L13,""),""),""),""),""),""),""),""),""),"")</f>
        <v/>
      </c>
      <c r="AY4" s="1" t="str">
        <f>IF(O4=P4,IF(P4=Q4,IF(Q4=AA4,IF(Z4=AA4,IF(AA4=AB4,IF(AB4=AK4,IF(AK4=AL4,IF(AL4=AM4,IF(AM4=11,IF(works!L13&gt;works!$C$6,works!L13,""),""),""),""),""),""),""),""),""),"")</f>
        <v/>
      </c>
      <c r="AZ4" s="1">
        <f>IF(O4=P4,IF(P4=Q4,IF(Q4=AA4,IF(Z4=AA4,IF(AA4=AB4,IF(AB4=AK4,IF(AK4=AL4,IF(AL4=AM4,IF(AM4=10,IF(works!L13&gt;works!$C$6,works!L13,""),""),""),""),""),""),""),""),""),"")</f>
        <v>0.576459</v>
      </c>
      <c r="BA4" s="14"/>
    </row>
    <row r="5" spans="1:53">
      <c r="A5" s="1">
        <f>IF(works!B14=works!E14,IF(works!B14=1,11,10),IF(works!B14=1,1,0))</f>
        <v>10</v>
      </c>
      <c r="B5" s="1">
        <f>IF(works!C14=works!F14,IF(works!C14=1,11,10),IF(works!C14=1,1,0))</f>
        <v>10</v>
      </c>
      <c r="C5" s="1">
        <f>IF(works!D14=works!G14,IF(works!D14=1,11,10),IF(works!D14=1,1,0))</f>
        <v>10</v>
      </c>
      <c r="D5" s="1">
        <f>IF(works!E14=works!H14,IF(works!E14=1,11,10),IF(works!E14=1,1,0))</f>
        <v>10</v>
      </c>
      <c r="E5" s="1">
        <f>IF(works!F14=works!I14,IF(works!F14=1,11,10),IF(works!F14=1,1,0))</f>
        <v>10</v>
      </c>
      <c r="F5" s="1">
        <f>IF(works!G14=works!J14,IF(works!G14=1,11,10),IF(works!G14=1,1,0))</f>
        <v>10</v>
      </c>
      <c r="G5" s="1">
        <f>IF(works!H14=works!B14,IF(works!B14=1,11,10),IF(works!B14=1,1,0))</f>
        <v>10</v>
      </c>
      <c r="H5" s="1">
        <f>IF(works!I14=works!C14,IF(works!C14=1,11,10),IF(works!C14=1,1,0))</f>
        <v>10</v>
      </c>
      <c r="I5" s="1">
        <f>IF(works!J14=works!D14,IF(works!D14=1,11,10),IF(works!D14=1,1,0))</f>
        <v>10</v>
      </c>
      <c r="J5" s="1">
        <f t="shared" si="0"/>
        <v>1</v>
      </c>
      <c r="L5" s="2" t="s">
        <v>137</v>
      </c>
      <c r="M5" s="11">
        <f>(COUNTIF(works!I11:K60,"=1"))/(COUNT(works!I11:K60))</f>
        <v>0.66</v>
      </c>
      <c r="O5" s="1">
        <f>IF(works!B14=works!$K$14,IF(works!B14=1,11,10),IF(works!B14=1,1,0))</f>
        <v>10</v>
      </c>
      <c r="P5" s="1">
        <f>IF(works!C14=works!$K$14,IF(works!C14=1,11,10),IF(works!C14=1,1,0))</f>
        <v>10</v>
      </c>
      <c r="Q5" s="1">
        <f>IF(works!D14=works!$K$14,IF(works!D14=1,11,10),IF(works!D14=1,1,0))</f>
        <v>10</v>
      </c>
      <c r="R5" s="1">
        <f>IF(works!B14=works!K14,IF(works!B14=works!C14,IF(works!C14=works!D14,1,0),0),0)</f>
        <v>1</v>
      </c>
      <c r="S5" s="1">
        <f t="shared" si="1"/>
        <v>0</v>
      </c>
      <c r="T5" s="1">
        <f t="shared" si="2"/>
        <v>0</v>
      </c>
      <c r="U5" s="1">
        <f t="shared" si="3"/>
        <v>0</v>
      </c>
      <c r="V5" s="1" t="str">
        <f>IF(O5=P5,IF(P5=Q5,IF(Q5=11,IF(works!L14&lt;works!$C$6,works!L14,""),""),""),"")</f>
        <v/>
      </c>
      <c r="W5" s="1" t="str">
        <f>IF(O5=P5,IF(P5=Q5,IF(Q5=10,IF(works!L14&lt;works!$C$6,works!L14,""),""),""),"")</f>
        <v/>
      </c>
      <c r="X5" s="1" t="str">
        <f>IF(O5=P5,IF(P5=Q5,IF(Q5=11,IF(works!L14&gt;works!$C$6,works!L14,""),""),""),"")</f>
        <v/>
      </c>
      <c r="Y5" s="1">
        <f>IF(O5=P5,IF(P5=Q5,IF(Q5=10,IF(works!L14&gt;works!$C$6,works!L14,""),""),""),"")</f>
        <v>0.566152</v>
      </c>
      <c r="Z5" s="1">
        <f>IF(works!E14=works!$K$14,IF(works!E14=1,11,10),IF(works!E14=1,1,0))</f>
        <v>10</v>
      </c>
      <c r="AA5" s="1">
        <f>IF(works!F14=works!$K$14,IF(works!F14=1,11,10),IF(works!F14=1,1,0))</f>
        <v>10</v>
      </c>
      <c r="AB5" s="1">
        <f>IF(works!G14=works!$K$14,IF(works!G14=1,11,10),IF(works!G14=1,1,0))</f>
        <v>10</v>
      </c>
      <c r="AC5" s="1">
        <f>IF(works!E14=works!K14,IF(works!E14=works!F14,IF(works!F14=works!G14,1,0),0),0)</f>
        <v>1</v>
      </c>
      <c r="AD5" s="1">
        <f t="shared" si="4"/>
        <v>0</v>
      </c>
      <c r="AE5" s="1">
        <f t="shared" si="5"/>
        <v>0</v>
      </c>
      <c r="AF5" s="1">
        <f t="shared" si="6"/>
        <v>0</v>
      </c>
      <c r="AG5" s="1" t="str">
        <f>IF(Z5=AA5,IF(AA5=AB5,IF(AB5=11,IF(works!L14&lt;works!$C$6,works!L14,""),""),""),"")</f>
        <v/>
      </c>
      <c r="AH5" s="1" t="str">
        <f>IF(Z5=AA5,IF(AA5=AB5,IF(AB5=10,IF(works!L14&lt;works!$C$6,works!L14,""),""),""),"")</f>
        <v/>
      </c>
      <c r="AI5" s="1" t="str">
        <f>IF(Z5=AA5,IF(AA5=AB5,IF(AB5=11,IF(works!L14&gt;works!$C$6,works!L14,""),""),""),"")</f>
        <v/>
      </c>
      <c r="AJ5" s="1">
        <f>IF(Z5=AA5,IF(AA5=AB5,IF(AB5=10,IF(works!L14&gt;works!$C$6,works!L14,""),""),""),"")</f>
        <v>0.566152</v>
      </c>
      <c r="AK5" s="1">
        <f>IF(works!H14=works!$K$14,IF(works!H14=1,11,10),IF(works!H14=1,1,0))</f>
        <v>10</v>
      </c>
      <c r="AL5" s="1">
        <f>IF(works!I14=works!$K$14,IF(works!I14=1,11,10),IF(works!I14=1,1,0))</f>
        <v>10</v>
      </c>
      <c r="AM5" s="1">
        <f>IF(works!J14=works!$K$14,IF(works!J14=1,11,10),IF(works!J14=1,1,0))</f>
        <v>10</v>
      </c>
      <c r="AN5" s="1">
        <f>IF(works!H14=works!K14,IF(works!H14=works!I14,IF(works!I14=works!J14,1,0),0),0)</f>
        <v>1</v>
      </c>
      <c r="AO5" s="1">
        <f t="shared" si="7"/>
        <v>0</v>
      </c>
      <c r="AP5" s="1">
        <f t="shared" si="8"/>
        <v>0</v>
      </c>
      <c r="AQ5" s="1">
        <f t="shared" si="9"/>
        <v>0</v>
      </c>
      <c r="AR5" s="1" t="str">
        <f>IF(AK5=AL5,IF(AL5=AM5,IF(AM5=11,IF(works!L14&lt;works!$C$6,works!L14,""),""),""),"")</f>
        <v/>
      </c>
      <c r="AS5" s="1" t="str">
        <f>IF(AK5=AL5,IF(AL5=AM5,IF(AM5=10,IF(works!L14&lt;works!$C$6,works!L14,""),""),""),"")</f>
        <v/>
      </c>
      <c r="AT5" s="1" t="str">
        <f>IF(AK5=AL5,IF(AL5=AM5,IF(AM5=11,IF(works!L14&gt;works!$C$6,works!L14,""),""),""),"")</f>
        <v/>
      </c>
      <c r="AU5" s="1">
        <f>IF(AK5=AL5,IF(AL5=AM5,IF(AM5=10,IF(works!L14&gt;works!$C$6,works!L14,""),""),""),"")</f>
        <v>0.566152</v>
      </c>
      <c r="AV5" s="14"/>
      <c r="AW5" s="1" t="str">
        <f>IF(O5=P5,IF(P5=Q5,IF(Q5=AA5,IF(Z5=AA5,IF(AA5=AB5,IF(AB5=AK5,IF(AK5=AL5,IF(AL5=AM5,IF(AM5=11,IF(works!L14&lt;works!$C$6,works!L14,""),""),""),""),""),""),""),""),""),"")</f>
        <v/>
      </c>
      <c r="AX5" s="1" t="str">
        <f>IF(O5=P5,IF(P5=Q5,IF(Q5=AA5,IF(Z5=AA5,IF(AA5=AB5,IF(AB5=AK5,IF(AK5=AL5,IF(AL5=AM5,IF(AM5=10,IF(works!L14&lt;works!$C$6,works!L14,""),""),""),""),""),""),""),""),""),"")</f>
        <v/>
      </c>
      <c r="AY5" s="1" t="str">
        <f>IF(O5=P5,IF(P5=Q5,IF(Q5=AA5,IF(Z5=AA5,IF(AA5=AB5,IF(AB5=AK5,IF(AK5=AL5,IF(AL5=AM5,IF(AM5=11,IF(works!L14&gt;works!$C$6,works!L14,""),""),""),""),""),""),""),""),""),"")</f>
        <v/>
      </c>
      <c r="AZ5" s="1">
        <f>IF(O5=P5,IF(P5=Q5,IF(Q5=AA5,IF(Z5=AA5,IF(AA5=AB5,IF(AB5=AK5,IF(AK5=AL5,IF(AL5=AM5,IF(AM5=10,IF(works!L14&gt;works!$C$6,works!L14,""),""),""),""),""),""),""),""),""),"")</f>
        <v>0.566152</v>
      </c>
      <c r="BA5" s="14"/>
    </row>
    <row r="6" spans="1:53">
      <c r="A6" s="1">
        <f>IF(works!B15=works!E15,IF(works!B15=1,11,10),IF(works!B15=1,1,0))</f>
        <v>10</v>
      </c>
      <c r="B6" s="1">
        <f>IF(works!C15=works!F15,IF(works!C15=1,11,10),IF(works!C15=1,1,0))</f>
        <v>10</v>
      </c>
      <c r="C6" s="1">
        <f>IF(works!D15=works!G15,IF(works!D15=1,11,10),IF(works!D15=1,1,0))</f>
        <v>10</v>
      </c>
      <c r="D6" s="1">
        <f>IF(works!E15=works!H15,IF(works!E15=1,11,10),IF(works!E15=1,1,0))</f>
        <v>10</v>
      </c>
      <c r="E6" s="1">
        <f>IF(works!F15=works!I15,IF(works!F15=1,11,10),IF(works!F15=1,1,0))</f>
        <v>10</v>
      </c>
      <c r="F6" s="1">
        <f>IF(works!G15=works!J15,IF(works!G15=1,11,10),IF(works!G15=1,1,0))</f>
        <v>10</v>
      </c>
      <c r="G6" s="1">
        <f>IF(works!H15=works!B15,IF(works!B15=1,11,10),IF(works!B15=1,1,0))</f>
        <v>10</v>
      </c>
      <c r="H6" s="1">
        <f>IF(works!I15=works!C15,IF(works!C15=1,11,10),IF(works!C15=1,1,0))</f>
        <v>10</v>
      </c>
      <c r="I6" s="1">
        <f>IF(works!J15=works!D15,IF(works!D15=1,11,10),IF(works!D15=1,1,0))</f>
        <v>10</v>
      </c>
      <c r="J6" s="1">
        <f t="shared" si="0"/>
        <v>1</v>
      </c>
      <c r="L6" s="2" t="s">
        <v>138</v>
      </c>
      <c r="M6" s="11">
        <f>(COUNTIF(works!I11:K60,"=0"))/(COUNT(works!I11:K60))</f>
        <v>0.34</v>
      </c>
      <c r="O6" s="1">
        <f>IF(works!B15=works!$K$15,IF(works!B15=1,11,10),IF(works!B15=1,1,0))</f>
        <v>10</v>
      </c>
      <c r="P6" s="1">
        <f>IF(works!C15=works!$K$15,IF(works!C15=1,11,10),IF(works!C15=1,1,0))</f>
        <v>10</v>
      </c>
      <c r="Q6" s="1">
        <f>IF(works!D15=works!$K$15,IF(works!D15=1,11,10),IF(works!D15=1,1,0))</f>
        <v>10</v>
      </c>
      <c r="R6" s="1">
        <f>IF(works!B15=works!K15,IF(works!B15=works!C15,IF(works!C15=works!D15,1,0),0),0)</f>
        <v>1</v>
      </c>
      <c r="S6" s="1">
        <f t="shared" si="1"/>
        <v>0</v>
      </c>
      <c r="T6" s="1">
        <f t="shared" si="2"/>
        <v>0</v>
      </c>
      <c r="U6" s="1">
        <f t="shared" si="3"/>
        <v>0</v>
      </c>
      <c r="V6" s="1" t="str">
        <f>IF(O6=P6,IF(P6=Q6,IF(Q6=11,IF(works!L15&lt;works!$C$6,works!L15,""),""),""),"")</f>
        <v/>
      </c>
      <c r="W6" s="1" t="str">
        <f>IF(O6=P6,IF(P6=Q6,IF(Q6=10,IF(works!L15&lt;works!$C$6,works!L15,""),""),""),"")</f>
        <v/>
      </c>
      <c r="X6" s="1" t="str">
        <f>IF(O6=P6,IF(P6=Q6,IF(Q6=11,IF(works!L15&gt;works!$C$6,works!L15,""),""),""),"")</f>
        <v/>
      </c>
      <c r="Y6" s="1">
        <f>IF(O6=P6,IF(P6=Q6,IF(Q6=10,IF(works!L15&gt;works!$C$6,works!L15,""),""),""),"")</f>
        <v>0.57036</v>
      </c>
      <c r="Z6" s="1">
        <f>IF(works!E15=works!$K$15,IF(works!E15=1,11,10),IF(works!E15=1,1,0))</f>
        <v>10</v>
      </c>
      <c r="AA6" s="1">
        <f>IF(works!F15=works!$K$15,IF(works!F15=1,11,10),IF(works!F15=1,1,0))</f>
        <v>10</v>
      </c>
      <c r="AB6" s="1">
        <f>IF(works!G15=works!$K$15,IF(works!G15=1,11,10),IF(works!G15=1,1,0))</f>
        <v>10</v>
      </c>
      <c r="AC6" s="1">
        <f>IF(works!E15=works!K15,IF(works!E15=works!F15,IF(works!F15=works!G15,1,0),0),0)</f>
        <v>1</v>
      </c>
      <c r="AD6" s="1">
        <f t="shared" si="4"/>
        <v>0</v>
      </c>
      <c r="AE6" s="1">
        <f t="shared" si="5"/>
        <v>0</v>
      </c>
      <c r="AF6" s="1">
        <f t="shared" si="6"/>
        <v>0</v>
      </c>
      <c r="AG6" s="1" t="str">
        <f>IF(Z6=AA6,IF(AA6=AB6,IF(AB6=11,IF(works!L15&lt;works!$C$6,works!L15,""),""),""),"")</f>
        <v/>
      </c>
      <c r="AH6" s="1" t="str">
        <f>IF(Z6=AA6,IF(AA6=AB6,IF(AB6=10,IF(works!L15&lt;works!$C$6,works!L15,""),""),""),"")</f>
        <v/>
      </c>
      <c r="AI6" s="1" t="str">
        <f>IF(Z6=AA6,IF(AA6=AB6,IF(AB6=11,IF(works!L15&gt;works!$C$6,works!L15,""),""),""),"")</f>
        <v/>
      </c>
      <c r="AJ6" s="1">
        <f>IF(Z6=AA6,IF(AA6=AB6,IF(AB6=10,IF(works!L15&gt;works!$C$6,works!L15,""),""),""),"")</f>
        <v>0.57036</v>
      </c>
      <c r="AK6" s="1">
        <f>IF(works!H15=works!$K$15,IF(works!H15=1,11,10),IF(works!H15=1,1,0))</f>
        <v>10</v>
      </c>
      <c r="AL6" s="1">
        <f>IF(works!I15=works!$K$15,IF(works!I15=1,11,10),IF(works!I15=1,1,0))</f>
        <v>10</v>
      </c>
      <c r="AM6" s="1">
        <f>IF(works!J15=works!$K$15,IF(works!J15=1,11,10),IF(works!J15=1,1,0))</f>
        <v>10</v>
      </c>
      <c r="AN6" s="1">
        <f>IF(works!H15=works!K15,IF(works!H15=works!I15,IF(works!I15=works!J15,1,0),0),0)</f>
        <v>1</v>
      </c>
      <c r="AO6" s="1">
        <f t="shared" si="7"/>
        <v>0</v>
      </c>
      <c r="AP6" s="1">
        <f t="shared" si="8"/>
        <v>0</v>
      </c>
      <c r="AQ6" s="1">
        <f t="shared" si="9"/>
        <v>0</v>
      </c>
      <c r="AR6" s="1" t="str">
        <f>IF(AK6=AL6,IF(AL6=AM6,IF(AM6=11,IF(works!L15&lt;works!$C$6,works!L15,""),""),""),"")</f>
        <v/>
      </c>
      <c r="AS6" s="1" t="str">
        <f>IF(AK6=AL6,IF(AL6=AM6,IF(AM6=10,IF(works!L15&lt;works!$C$6,works!L15,""),""),""),"")</f>
        <v/>
      </c>
      <c r="AT6" s="1" t="str">
        <f>IF(AK6=AL6,IF(AL6=AM6,IF(AM6=11,IF(works!L15&gt;works!$C$6,works!L15,""),""),""),"")</f>
        <v/>
      </c>
      <c r="AU6" s="1">
        <f>IF(AK6=AL6,IF(AL6=AM6,IF(AM6=10,IF(works!L15&gt;works!$C$6,works!L15,""),""),""),"")</f>
        <v>0.57036</v>
      </c>
      <c r="AV6" s="14"/>
      <c r="AW6" s="1" t="str">
        <f>IF(O6=P6,IF(P6=Q6,IF(Q6=AA6,IF(Z6=AA6,IF(AA6=AB6,IF(AB6=AK6,IF(AK6=AL6,IF(AL6=AM6,IF(AM6=11,IF(works!L15&lt;works!$C$6,works!L15,""),""),""),""),""),""),""),""),""),"")</f>
        <v/>
      </c>
      <c r="AX6" s="1" t="str">
        <f>IF(O6=P6,IF(P6=Q6,IF(Q6=AA6,IF(Z6=AA6,IF(AA6=AB6,IF(AB6=AK6,IF(AK6=AL6,IF(AL6=AM6,IF(AM6=10,IF(works!L15&lt;works!$C$6,works!L15,""),""),""),""),""),""),""),""),""),"")</f>
        <v/>
      </c>
      <c r="AY6" s="1" t="str">
        <f>IF(O6=P6,IF(P6=Q6,IF(Q6=AA6,IF(Z6=AA6,IF(AA6=AB6,IF(AB6=AK6,IF(AK6=AL6,IF(AL6=AM6,IF(AM6=11,IF(works!L15&gt;works!$C$6,works!L15,""),""),""),""),""),""),""),""),""),"")</f>
        <v/>
      </c>
      <c r="AZ6" s="1">
        <f>IF(O6=P6,IF(P6=Q6,IF(Q6=AA6,IF(Z6=AA6,IF(AA6=AB6,IF(AB6=AK6,IF(AK6=AL6,IF(AL6=AM6,IF(AM6=10,IF(works!L15&gt;works!$C$6,works!L15,""),""),""),""),""),""),""),""),""),"")</f>
        <v>0.57036</v>
      </c>
      <c r="BA6" s="14"/>
    </row>
    <row r="7" spans="1:53">
      <c r="A7" s="1">
        <f>IF(works!B16=works!E16,IF(works!B16=1,11,10),IF(works!B16=1,1,0))</f>
        <v>11</v>
      </c>
      <c r="B7" s="1">
        <f>IF(works!C16=works!F16,IF(works!C16=1,11,10),IF(works!C16=1,1,0))</f>
        <v>11</v>
      </c>
      <c r="C7" s="1">
        <f>IF(works!D16=works!G16,IF(works!D16=1,11,10),IF(works!D16=1,1,0))</f>
        <v>10</v>
      </c>
      <c r="D7" s="1">
        <f>IF(works!E16=works!H16,IF(works!E16=1,11,10),IF(works!E16=1,1,0))</f>
        <v>11</v>
      </c>
      <c r="E7" s="1">
        <f>IF(works!F16=works!I16,IF(works!F16=1,11,10),IF(works!F16=1,1,0))</f>
        <v>1</v>
      </c>
      <c r="F7" s="1">
        <f>IF(works!G16=works!J16,IF(works!G16=1,11,10),IF(works!G16=1,1,0))</f>
        <v>10</v>
      </c>
      <c r="G7" s="1">
        <f>IF(works!H16=works!B16,IF(works!B16=1,11,10),IF(works!B16=1,1,0))</f>
        <v>11</v>
      </c>
      <c r="H7" s="1">
        <f>IF(works!I16=works!C16,IF(works!C16=1,11,10),IF(works!C16=1,1,0))</f>
        <v>1</v>
      </c>
      <c r="I7" s="1">
        <f>IF(works!J16=works!D16,IF(works!D16=1,11,10),IF(works!D16=1,1,0))</f>
        <v>10</v>
      </c>
      <c r="J7" s="1">
        <f t="shared" si="0"/>
        <v>0</v>
      </c>
      <c r="L7" s="2" t="s">
        <v>139</v>
      </c>
      <c r="M7" s="11">
        <f>(COUNTIF(works!K11:K60,"=1"))/(COUNT(works!K11:K60))</f>
        <v>0.68</v>
      </c>
      <c r="O7" s="1">
        <f>IF(works!B16=works!$K$16,IF(works!B16=1,11,10),IF(works!B16=1,1,0))</f>
        <v>11</v>
      </c>
      <c r="P7" s="1">
        <f>IF(works!C16=works!$K$16,IF(works!C16=1,11,10),IF(works!C16=1,1,0))</f>
        <v>11</v>
      </c>
      <c r="Q7" s="1">
        <f>IF(works!D16=works!$K$16,IF(works!D16=1,11,10),IF(works!D16=1,1,0))</f>
        <v>0</v>
      </c>
      <c r="R7" s="1">
        <f>IF(works!B16=works!K16,IF(works!B16=works!C16,IF(works!C16=works!D16,1,0),0),0)</f>
        <v>0</v>
      </c>
      <c r="S7" s="1">
        <f t="shared" si="1"/>
        <v>0</v>
      </c>
      <c r="T7" s="1">
        <f t="shared" si="2"/>
        <v>0</v>
      </c>
      <c r="U7" s="1">
        <f t="shared" si="3"/>
        <v>1</v>
      </c>
      <c r="V7" s="1" t="str">
        <f>IF(O7=P7,IF(P7=Q7,IF(Q7=11,IF(works!L16&lt;works!$C$6,works!L16,""),""),""),"")</f>
        <v/>
      </c>
      <c r="W7" s="1" t="str">
        <f>IF(O7=P7,IF(P7=Q7,IF(Q7=10,IF(works!L16&lt;works!$C$6,works!L16,""),""),""),"")</f>
        <v/>
      </c>
      <c r="X7" s="1" t="str">
        <f>IF(O7=P7,IF(P7=Q7,IF(Q7=11,IF(works!L16&gt;works!$C$6,works!L16,""),""),""),"")</f>
        <v/>
      </c>
      <c r="Y7" s="1" t="str">
        <f>IF(O7=P7,IF(P7=Q7,IF(Q7=10,IF(works!L16&gt;works!$C$6,works!L16,""),""),""),"")</f>
        <v/>
      </c>
      <c r="Z7" s="1">
        <f>IF(works!E16=works!$K$16,IF(works!E16=1,11,10),IF(works!E16=1,1,0))</f>
        <v>11</v>
      </c>
      <c r="AA7" s="1">
        <f>IF(works!F16=works!$K$16,IF(works!F16=1,11,10),IF(works!F16=1,1,0))</f>
        <v>11</v>
      </c>
      <c r="AB7" s="1">
        <f>IF(works!G16=works!$K$16,IF(works!G16=1,11,10),IF(works!G16=1,1,0))</f>
        <v>0</v>
      </c>
      <c r="AC7" s="1">
        <f>IF(works!E16=works!K16,IF(works!E16=works!F16,IF(works!F16=works!G16,1,0),0),0)</f>
        <v>0</v>
      </c>
      <c r="AD7" s="1">
        <f t="shared" si="4"/>
        <v>0</v>
      </c>
      <c r="AE7" s="1">
        <f t="shared" si="5"/>
        <v>0</v>
      </c>
      <c r="AF7" s="1">
        <f t="shared" si="6"/>
        <v>1</v>
      </c>
      <c r="AG7" s="1" t="str">
        <f>IF(Z7=AA7,IF(AA7=AB7,IF(AB7=11,IF(works!L16&lt;works!$C$6,works!L16,""),""),""),"")</f>
        <v/>
      </c>
      <c r="AH7" s="1" t="str">
        <f>IF(Z7=AA7,IF(AA7=AB7,IF(AB7=10,IF(works!L16&lt;works!$C$6,works!L16,""),""),""),"")</f>
        <v/>
      </c>
      <c r="AI7" s="1" t="str">
        <f>IF(Z7=AA7,IF(AA7=AB7,IF(AB7=11,IF(works!L16&gt;works!$C$6,works!L16,""),""),""),"")</f>
        <v/>
      </c>
      <c r="AJ7" s="1" t="str">
        <f>IF(Z7=AA7,IF(AA7=AB7,IF(AB7=10,IF(works!L16&gt;works!$C$6,works!L16,""),""),""),"")</f>
        <v/>
      </c>
      <c r="AK7" s="1">
        <f>IF(works!H16=works!$K$16,IF(works!H16=1,11,10),IF(works!H16=1,1,0))</f>
        <v>11</v>
      </c>
      <c r="AL7" s="1">
        <f>IF(works!I16=works!$K$16,IF(works!I16=1,11,10),IF(works!I16=1,1,0))</f>
        <v>0</v>
      </c>
      <c r="AM7" s="1">
        <f>IF(works!J16=works!$K$16,IF(works!J16=1,11,10),IF(works!J16=1,1,0))</f>
        <v>0</v>
      </c>
      <c r="AN7" s="1">
        <f>IF(works!H16=works!K16,IF(works!H16=works!I16,IF(works!I16=works!J16,1,0),0),0)</f>
        <v>0</v>
      </c>
      <c r="AO7" s="1">
        <f t="shared" si="7"/>
        <v>0</v>
      </c>
      <c r="AP7" s="1">
        <f t="shared" si="8"/>
        <v>0</v>
      </c>
      <c r="AQ7" s="1">
        <f t="shared" si="9"/>
        <v>1</v>
      </c>
      <c r="AR7" s="1" t="str">
        <f>IF(AK7=AL7,IF(AL7=AM7,IF(AM7=11,IF(works!L16&lt;works!$C$6,works!L16,""),""),""),"")</f>
        <v/>
      </c>
      <c r="AS7" s="1" t="str">
        <f>IF(AK7=AL7,IF(AL7=AM7,IF(AM7=10,IF(works!L16&lt;works!$C$6,works!L16,""),""),""),"")</f>
        <v/>
      </c>
      <c r="AT7" s="1" t="str">
        <f>IF(AK7=AL7,IF(AL7=AM7,IF(AM7=11,IF(works!L16&gt;works!$C$6,works!L16,""),""),""),"")</f>
        <v/>
      </c>
      <c r="AU7" s="1" t="str">
        <f>IF(AK7=AL7,IF(AL7=AM7,IF(AM7=10,IF(works!L16&gt;works!$C$6,works!L16,""),""),""),"")</f>
        <v/>
      </c>
      <c r="AV7" s="14"/>
      <c r="AW7" s="1" t="str">
        <f>IF(O7=P7,IF(P7=Q7,IF(Q7=AA7,IF(Z7=AA7,IF(AA7=AB7,IF(AB7=AK7,IF(AK7=AL7,IF(AL7=AM7,IF(AM7=11,IF(works!L16&lt;works!$C$6,works!L16,""),""),""),""),""),""),""),""),""),"")</f>
        <v/>
      </c>
      <c r="AX7" s="1" t="str">
        <f>IF(O7=P7,IF(P7=Q7,IF(Q7=AA7,IF(Z7=AA7,IF(AA7=AB7,IF(AB7=AK7,IF(AK7=AL7,IF(AL7=AM7,IF(AM7=10,IF(works!L16&lt;works!$C$6,works!L16,""),""),""),""),""),""),""),""),""),"")</f>
        <v/>
      </c>
      <c r="AY7" s="1" t="str">
        <f>IF(O7=P7,IF(P7=Q7,IF(Q7=AA7,IF(Z7=AA7,IF(AA7=AB7,IF(AB7=AK7,IF(AK7=AL7,IF(AL7=AM7,IF(AM7=11,IF(works!L16&gt;works!$C$6,works!L16,""),""),""),""),""),""),""),""),""),"")</f>
        <v/>
      </c>
      <c r="AZ7" s="1" t="str">
        <f>IF(O7=P7,IF(P7=Q7,IF(Q7=AA7,IF(Z7=AA7,IF(AA7=AB7,IF(AB7=AK7,IF(AK7=AL7,IF(AL7=AM7,IF(AM7=10,IF(works!L16&gt;works!$C$6,works!L16,""),""),""),""),""),""),""),""),""),"")</f>
        <v/>
      </c>
      <c r="BA7" s="14"/>
    </row>
    <row r="8" spans="1:53">
      <c r="A8" s="1">
        <f>IF(works!B17=works!E17,IF(works!B17=1,11,10),IF(works!B17=1,1,0))</f>
        <v>11</v>
      </c>
      <c r="B8" s="1">
        <f>IF(works!C17=works!F17,IF(works!C17=1,11,10),IF(works!C17=1,1,0))</f>
        <v>11</v>
      </c>
      <c r="C8" s="1">
        <f>IF(works!D17=works!G17,IF(works!D17=1,11,10),IF(works!D17=1,1,0))</f>
        <v>11</v>
      </c>
      <c r="D8" s="1">
        <f>IF(works!E17=works!H17,IF(works!E17=1,11,10),IF(works!E17=1,1,0))</f>
        <v>11</v>
      </c>
      <c r="E8" s="1">
        <f>IF(works!F17=works!I17,IF(works!F17=1,11,10),IF(works!F17=1,1,0))</f>
        <v>1</v>
      </c>
      <c r="F8" s="1">
        <f>IF(works!G17=works!J17,IF(works!G17=1,11,10),IF(works!G17=1,1,0))</f>
        <v>11</v>
      </c>
      <c r="G8" s="1">
        <f>IF(works!H17=works!B17,IF(works!B17=1,11,10),IF(works!B17=1,1,0))</f>
        <v>11</v>
      </c>
      <c r="H8" s="1">
        <f>IF(works!I17=works!C17,IF(works!C17=1,11,10),IF(works!C17=1,1,0))</f>
        <v>1</v>
      </c>
      <c r="I8" s="1">
        <f>IF(works!J17=works!D17,IF(works!D17=1,11,10),IF(works!D17=1,1,0))</f>
        <v>11</v>
      </c>
      <c r="J8" s="1">
        <f t="shared" si="0"/>
        <v>0</v>
      </c>
      <c r="L8" s="2" t="s">
        <v>140</v>
      </c>
      <c r="M8" s="11">
        <f>(COUNTIF(works!K11:K60,"=0"))/(COUNT(works!K11:K60))</f>
        <v>0.32</v>
      </c>
      <c r="O8" s="1">
        <f>IF(works!B17=works!$K$17,IF(works!B17=1,11,10),IF(works!B17=1,1,0))</f>
        <v>11</v>
      </c>
      <c r="P8" s="1">
        <f>IF(works!C17=works!$K$17,IF(works!C17=1,11,10),IF(works!C17=1,1,0))</f>
        <v>11</v>
      </c>
      <c r="Q8" s="1">
        <f>IF(works!D17=works!$K$17,IF(works!D17=1,11,10),IF(works!D17=1,1,0))</f>
        <v>11</v>
      </c>
      <c r="R8" s="1">
        <f>IF(works!B17=works!K17,IF(works!B17=works!C17,IF(works!C17=works!D17,1,0),0),0)</f>
        <v>1</v>
      </c>
      <c r="S8" s="1">
        <f t="shared" si="1"/>
        <v>0</v>
      </c>
      <c r="T8" s="1">
        <f t="shared" si="2"/>
        <v>0</v>
      </c>
      <c r="U8" s="1">
        <f t="shared" si="3"/>
        <v>0</v>
      </c>
      <c r="V8" s="1">
        <f>IF(O8=P8,IF(P8=Q8,IF(Q8=11,IF(works!L17&lt;works!$C$6,works!L17,""),""),""),"")</f>
        <v>0.465454</v>
      </c>
      <c r="W8" s="1" t="str">
        <f>IF(O8=P8,IF(P8=Q8,IF(Q8=10,IF(works!L17&lt;works!$C$6,works!L17,""),""),""),"")</f>
        <v/>
      </c>
      <c r="X8" s="1" t="str">
        <f>IF(O8=P8,IF(P8=Q8,IF(Q8=11,IF(works!L17&gt;works!$C$6,works!L17,""),""),""),"")</f>
        <v/>
      </c>
      <c r="Y8" s="1" t="str">
        <f>IF(O8=P8,IF(P8=Q8,IF(Q8=10,IF(works!L17&gt;works!$C$6,works!L17,""),""),""),"")</f>
        <v/>
      </c>
      <c r="Z8" s="1">
        <f>IF(works!E17=works!$K$17,IF(works!E17=1,11,10),IF(works!E17=1,1,0))</f>
        <v>11</v>
      </c>
      <c r="AA8" s="1">
        <f>IF(works!F17=works!$K$17,IF(works!F17=1,11,10),IF(works!F17=1,1,0))</f>
        <v>11</v>
      </c>
      <c r="AB8" s="1">
        <f>IF(works!G17=works!$K$17,IF(works!G17=1,11,10),IF(works!G17=1,1,0))</f>
        <v>11</v>
      </c>
      <c r="AC8" s="1">
        <f>IF(works!E17=works!K17,IF(works!E17=works!F17,IF(works!F17=works!G17,1,0),0),0)</f>
        <v>1</v>
      </c>
      <c r="AD8" s="1">
        <f t="shared" si="4"/>
        <v>0</v>
      </c>
      <c r="AE8" s="1">
        <f t="shared" si="5"/>
        <v>0</v>
      </c>
      <c r="AF8" s="1">
        <f t="shared" si="6"/>
        <v>0</v>
      </c>
      <c r="AG8" s="1">
        <f>IF(Z8=AA8,IF(AA8=AB8,IF(AB8=11,IF(works!L17&lt;works!$C$6,works!L17,""),""),""),"")</f>
        <v>0.465454</v>
      </c>
      <c r="AH8" s="1" t="str">
        <f>IF(Z8=AA8,IF(AA8=AB8,IF(AB8=10,IF(works!L17&lt;works!$C$6,works!L17,""),""),""),"")</f>
        <v/>
      </c>
      <c r="AI8" s="1" t="str">
        <f>IF(Z8=AA8,IF(AA8=AB8,IF(AB8=11,IF(works!L17&gt;works!$C$6,works!L17,""),""),""),"")</f>
        <v/>
      </c>
      <c r="AJ8" s="1" t="str">
        <f>IF(Z8=AA8,IF(AA8=AB8,IF(AB8=10,IF(works!L17&gt;works!$C$6,works!L17,""),""),""),"")</f>
        <v/>
      </c>
      <c r="AK8" s="1">
        <f>IF(works!H17=works!$K$17,IF(works!H17=1,11,10),IF(works!H17=1,1,0))</f>
        <v>11</v>
      </c>
      <c r="AL8" s="1">
        <f>IF(works!I17=works!$K$17,IF(works!I17=1,11,10),IF(works!I17=1,1,0))</f>
        <v>0</v>
      </c>
      <c r="AM8" s="1">
        <f>IF(works!J17=works!$K$17,IF(works!J17=1,11,10),IF(works!J17=1,1,0))</f>
        <v>11</v>
      </c>
      <c r="AN8" s="1">
        <f>IF(works!H17=works!K17,IF(works!H17=works!I17,IF(works!I17=works!J17,1,0),0),0)</f>
        <v>0</v>
      </c>
      <c r="AO8" s="1">
        <f t="shared" si="7"/>
        <v>0</v>
      </c>
      <c r="AP8" s="1">
        <f t="shared" si="8"/>
        <v>0</v>
      </c>
      <c r="AQ8" s="1">
        <f t="shared" si="9"/>
        <v>1</v>
      </c>
      <c r="AR8" s="1" t="str">
        <f>IF(AK8=AL8,IF(AL8=AM8,IF(AM8=11,IF(works!L17&lt;works!$C$6,works!L17,""),""),""),"")</f>
        <v/>
      </c>
      <c r="AS8" s="1" t="str">
        <f>IF(AK8=AL8,IF(AL8=AM8,IF(AM8=10,IF(works!L17&lt;works!$C$6,works!L17,""),""),""),"")</f>
        <v/>
      </c>
      <c r="AT8" s="1" t="str">
        <f>IF(AK8=AL8,IF(AL8=AM8,IF(AM8=11,IF(works!L17&gt;works!$C$6,works!L17,""),""),""),"")</f>
        <v/>
      </c>
      <c r="AU8" s="1" t="str">
        <f>IF(AK8=AL8,IF(AL8=AM8,IF(AM8=10,IF(works!L17&gt;works!$C$6,works!L17,""),""),""),"")</f>
        <v/>
      </c>
      <c r="AV8" s="14"/>
      <c r="AW8" s="1" t="str">
        <f>IF(O8=P8,IF(P8=Q8,IF(Q8=AA8,IF(Z8=AA8,IF(AA8=AB8,IF(AB8=AK8,IF(AK8=AL8,IF(AL8=AM8,IF(AM8=11,IF(works!L17&lt;works!$C$6,works!L17,""),""),""),""),""),""),""),""),""),"")</f>
        <v/>
      </c>
      <c r="AX8" s="1" t="str">
        <f>IF(O8=P8,IF(P8=Q8,IF(Q8=AA8,IF(Z8=AA8,IF(AA8=AB8,IF(AB8=AK8,IF(AK8=AL8,IF(AL8=AM8,IF(AM8=10,IF(works!L17&lt;works!$C$6,works!L17,""),""),""),""),""),""),""),""),""),"")</f>
        <v/>
      </c>
      <c r="AY8" s="1" t="str">
        <f>IF(O8=P8,IF(P8=Q8,IF(Q8=AA8,IF(Z8=AA8,IF(AA8=AB8,IF(AB8=AK8,IF(AK8=AL8,IF(AL8=AM8,IF(AM8=11,IF(works!L17&gt;works!$C$6,works!L17,""),""),""),""),""),""),""),""),""),"")</f>
        <v/>
      </c>
      <c r="AZ8" s="1" t="str">
        <f>IF(O8=P8,IF(P8=Q8,IF(Q8=AA8,IF(Z8=AA8,IF(AA8=AB8,IF(AB8=AK8,IF(AK8=AL8,IF(AL8=AM8,IF(AM8=10,IF(works!L17&gt;works!$C$6,works!L17,""),""),""),""),""),""),""),""),""),"")</f>
        <v/>
      </c>
      <c r="BA8" s="14"/>
    </row>
    <row r="9" spans="1:53">
      <c r="A9" s="1">
        <f>IF(works!B18=works!E18,IF(works!B18=1,11,10),IF(works!B18=1,1,0))</f>
        <v>11</v>
      </c>
      <c r="B9" s="1">
        <f>IF(works!C18=works!F18,IF(works!C18=1,11,10),IF(works!C18=1,1,0))</f>
        <v>11</v>
      </c>
      <c r="C9" s="1">
        <f>IF(works!D18=works!G18,IF(works!D18=1,11,10),IF(works!D18=1,1,0))</f>
        <v>11</v>
      </c>
      <c r="D9" s="1">
        <f>IF(works!E18=works!H18,IF(works!E18=1,11,10),IF(works!E18=1,1,0))</f>
        <v>11</v>
      </c>
      <c r="E9" s="1">
        <f>IF(works!F18=works!I18,IF(works!F18=1,11,10),IF(works!F18=1,1,0))</f>
        <v>11</v>
      </c>
      <c r="F9" s="1">
        <f>IF(works!G18=works!J18,IF(works!G18=1,11,10),IF(works!G18=1,1,0))</f>
        <v>11</v>
      </c>
      <c r="G9" s="1">
        <f>IF(works!H18=works!B18,IF(works!B18=1,11,10),IF(works!B18=1,1,0))</f>
        <v>11</v>
      </c>
      <c r="H9" s="1">
        <f>IF(works!I18=works!C18,IF(works!C18=1,11,10),IF(works!C18=1,1,0))</f>
        <v>11</v>
      </c>
      <c r="I9" s="1">
        <f>IF(works!J18=works!D18,IF(works!D18=1,11,10),IF(works!D18=1,1,0))</f>
        <v>11</v>
      </c>
      <c r="J9" s="1">
        <f t="shared" si="0"/>
        <v>1</v>
      </c>
      <c r="O9" s="1">
        <f>IF(works!B18=works!$K$18,IF(works!B18=1,11,10),IF(works!B18=1,1,0))</f>
        <v>11</v>
      </c>
      <c r="P9" s="1">
        <f>IF(works!C18=works!$K$18,IF(works!C18=1,11,10),IF(works!C18=1,1,0))</f>
        <v>11</v>
      </c>
      <c r="Q9" s="1">
        <f>IF(works!D18=works!$K$18,IF(works!D18=1,11,10),IF(works!D18=1,1,0))</f>
        <v>11</v>
      </c>
      <c r="R9" s="1">
        <f>IF(works!B18=works!K18,IF(works!B18=works!C18,IF(works!C18=works!D18,1,0),0),0)</f>
        <v>1</v>
      </c>
      <c r="S9" s="1">
        <f t="shared" si="1"/>
        <v>0</v>
      </c>
      <c r="T9" s="1">
        <f t="shared" si="2"/>
        <v>0</v>
      </c>
      <c r="U9" s="1">
        <f t="shared" si="3"/>
        <v>0</v>
      </c>
      <c r="V9" s="1" t="str">
        <f>IF(O9=P9,IF(P9=Q9,IF(Q9=11,IF(works!L18&lt;works!$C$6,works!L18,""),""),""),"")</f>
        <v/>
      </c>
      <c r="W9" s="1" t="str">
        <f>IF(O9=P9,IF(P9=Q9,IF(Q9=10,IF(works!L18&lt;works!$C$6,works!L18,""),""),""),"")</f>
        <v/>
      </c>
      <c r="X9" s="1">
        <f>IF(O9=P9,IF(P9=Q9,IF(Q9=11,IF(works!L18&gt;works!$C$6,works!L18,""),""),""),"")</f>
        <v>0.502295</v>
      </c>
      <c r="Y9" s="1" t="str">
        <f>IF(O9=P9,IF(P9=Q9,IF(Q9=10,IF(works!L18&gt;works!$C$6,works!L18,""),""),""),"")</f>
        <v/>
      </c>
      <c r="Z9" s="1">
        <f>IF(works!E18=works!$K$18,IF(works!E18=1,11,10),IF(works!E18=1,1,0))</f>
        <v>11</v>
      </c>
      <c r="AA9" s="1">
        <f>IF(works!F18=works!$K$18,IF(works!F18=1,11,10),IF(works!F18=1,1,0))</f>
        <v>11</v>
      </c>
      <c r="AB9" s="1">
        <f>IF(works!G18=works!$K$18,IF(works!G18=1,11,10),IF(works!G18=1,1,0))</f>
        <v>11</v>
      </c>
      <c r="AC9" s="1">
        <f>IF(works!E18=works!K18,IF(works!E18=works!F18,IF(works!F18=works!G18,1,0),0),0)</f>
        <v>1</v>
      </c>
      <c r="AD9" s="1">
        <f t="shared" si="4"/>
        <v>0</v>
      </c>
      <c r="AE9" s="1">
        <f t="shared" si="5"/>
        <v>0</v>
      </c>
      <c r="AF9" s="1">
        <f t="shared" si="6"/>
        <v>0</v>
      </c>
      <c r="AG9" s="1" t="str">
        <f>IF(Z9=AA9,IF(AA9=AB9,IF(AB9=11,IF(works!L18&lt;works!$C$6,works!L18,""),""),""),"")</f>
        <v/>
      </c>
      <c r="AH9" s="1" t="str">
        <f>IF(Z9=AA9,IF(AA9=AB9,IF(AB9=10,IF(works!L18&lt;works!$C$6,works!L18,""),""),""),"")</f>
        <v/>
      </c>
      <c r="AI9" s="1">
        <f>IF(Z9=AA9,IF(AA9=AB9,IF(AB9=11,IF(works!L18&gt;works!$C$6,works!L18,""),""),""),"")</f>
        <v>0.502295</v>
      </c>
      <c r="AJ9" s="1" t="str">
        <f>IF(Z9=AA9,IF(AA9=AB9,IF(AB9=10,IF(works!L18&gt;works!$C$6,works!L18,""),""),""),"")</f>
        <v/>
      </c>
      <c r="AK9" s="1">
        <f>IF(works!H18=works!$K$18,IF(works!H18=1,11,10),IF(works!H18=1,1,0))</f>
        <v>11</v>
      </c>
      <c r="AL9" s="1">
        <f>IF(works!I18=works!$K$18,IF(works!I18=1,11,10),IF(works!I18=1,1,0))</f>
        <v>11</v>
      </c>
      <c r="AM9" s="1">
        <f>IF(works!J18=works!$K$18,IF(works!J18=1,11,10),IF(works!J18=1,1,0))</f>
        <v>11</v>
      </c>
      <c r="AN9" s="1">
        <f>IF(works!H18=works!K18,IF(works!H18=works!I18,IF(works!I18=works!J18,1,0),0),0)</f>
        <v>1</v>
      </c>
      <c r="AO9" s="1">
        <f t="shared" si="7"/>
        <v>0</v>
      </c>
      <c r="AP9" s="1">
        <f t="shared" si="8"/>
        <v>0</v>
      </c>
      <c r="AQ9" s="1">
        <f t="shared" si="9"/>
        <v>0</v>
      </c>
      <c r="AR9" s="1" t="str">
        <f>IF(AK9=AL9,IF(AL9=AM9,IF(AM9=11,IF(works!L18&lt;works!$C$6,works!L18,""),""),""),"")</f>
        <v/>
      </c>
      <c r="AS9" s="1" t="str">
        <f>IF(AK9=AL9,IF(AL9=AM9,IF(AM9=10,IF(works!L18&lt;works!$C$6,works!L18,""),""),""),"")</f>
        <v/>
      </c>
      <c r="AT9" s="1">
        <f>IF(AK9=AL9,IF(AL9=AM9,IF(AM9=11,IF(works!L18&gt;works!$C$6,works!L18,""),""),""),"")</f>
        <v>0.502295</v>
      </c>
      <c r="AU9" s="1" t="str">
        <f>IF(AK9=AL9,IF(AL9=AM9,IF(AM9=10,IF(works!L18&gt;works!$C$6,works!L18,""),""),""),"")</f>
        <v/>
      </c>
      <c r="AV9" s="14"/>
      <c r="AW9" s="1" t="str">
        <f>IF(O9=P9,IF(P9=Q9,IF(Q9=AA9,IF(Z9=AA9,IF(AA9=AB9,IF(AB9=AK9,IF(AK9=AL9,IF(AL9=AM9,IF(AM9=11,IF(works!L18&lt;works!$C$6,works!L18,""),""),""),""),""),""),""),""),""),"")</f>
        <v/>
      </c>
      <c r="AX9" s="1" t="str">
        <f>IF(O9=P9,IF(P9=Q9,IF(Q9=AA9,IF(Z9=AA9,IF(AA9=AB9,IF(AB9=AK9,IF(AK9=AL9,IF(AL9=AM9,IF(AM9=10,IF(works!L18&lt;works!$C$6,works!L18,""),""),""),""),""),""),""),""),""),"")</f>
        <v/>
      </c>
      <c r="AY9" s="1">
        <f>IF(O9=P9,IF(P9=Q9,IF(Q9=AA9,IF(Z9=AA9,IF(AA9=AB9,IF(AB9=AK9,IF(AK9=AL9,IF(AL9=AM9,IF(AM9=11,IF(works!L18&gt;works!$C$6,works!L18,""),""),""),""),""),""),""),""),""),"")</f>
        <v>0.502295</v>
      </c>
      <c r="AZ9" s="1" t="str">
        <f>IF(O9=P9,IF(P9=Q9,IF(Q9=AA9,IF(Z9=AA9,IF(AA9=AB9,IF(AB9=AK9,IF(AK9=AL9,IF(AL9=AM9,IF(AM9=10,IF(works!L18&gt;works!$C$6,works!L18,""),""),""),""),""),""),""),""),""),"")</f>
        <v/>
      </c>
      <c r="BA9" s="14"/>
    </row>
    <row r="10" spans="1:53">
      <c r="A10" s="1">
        <f>IF(works!B19=works!E19,IF(works!B19=1,11,10),IF(works!B19=1,1,0))</f>
        <v>10</v>
      </c>
      <c r="B10" s="1">
        <f>IF(works!C19=works!F19,IF(works!C19=1,11,10),IF(works!C19=1,1,0))</f>
        <v>10</v>
      </c>
      <c r="C10" s="1">
        <f>IF(works!D19=works!G19,IF(works!D19=1,11,10),IF(works!D19=1,1,0))</f>
        <v>10</v>
      </c>
      <c r="D10" s="1">
        <f>IF(works!E19=works!H19,IF(works!E19=1,11,10),IF(works!E19=1,1,0))</f>
        <v>10</v>
      </c>
      <c r="E10" s="1">
        <f>IF(works!F19=works!I19,IF(works!F19=1,11,10),IF(works!F19=1,1,0))</f>
        <v>10</v>
      </c>
      <c r="F10" s="1">
        <f>IF(works!G19=works!J19,IF(works!G19=1,11,10),IF(works!G19=1,1,0))</f>
        <v>10</v>
      </c>
      <c r="G10" s="1">
        <f>IF(works!H19=works!B19,IF(works!B19=1,11,10),IF(works!B19=1,1,0))</f>
        <v>10</v>
      </c>
      <c r="H10" s="1">
        <f>IF(works!I19=works!C19,IF(works!C19=1,11,10),IF(works!C19=1,1,0))</f>
        <v>10</v>
      </c>
      <c r="I10" s="1">
        <f>IF(works!J19=works!D19,IF(works!D19=1,11,10),IF(works!D19=1,1,0))</f>
        <v>10</v>
      </c>
      <c r="J10" s="1">
        <f t="shared" si="0"/>
        <v>1</v>
      </c>
      <c r="L10" s="2" t="s">
        <v>56</v>
      </c>
      <c r="M10" s="3" t="s">
        <v>141</v>
      </c>
      <c r="O10" s="1">
        <f>IF(works!B19=works!$K$19,IF(works!B19=1,11,10),IF(works!B19=1,1,0))</f>
        <v>10</v>
      </c>
      <c r="P10" s="1">
        <f>IF(works!C19=works!$K$19,IF(works!C19=1,11,10),IF(works!C19=1,1,0))</f>
        <v>10</v>
      </c>
      <c r="Q10" s="1">
        <f>IF(works!D19=works!$K$19,IF(works!D19=1,11,10),IF(works!D19=1,1,0))</f>
        <v>10</v>
      </c>
      <c r="R10" s="1">
        <f>IF(works!B19=works!K19,IF(works!B19=works!C19,IF(works!C19=works!D19,1,0),0),0)</f>
        <v>1</v>
      </c>
      <c r="S10" s="1">
        <f t="shared" si="1"/>
        <v>0</v>
      </c>
      <c r="T10" s="1">
        <f t="shared" si="2"/>
        <v>0</v>
      </c>
      <c r="U10" s="1">
        <f t="shared" si="3"/>
        <v>0</v>
      </c>
      <c r="V10" s="1" t="str">
        <f>IF(O10=P10,IF(P10=Q10,IF(Q10=11,IF(works!L19&lt;works!$C$6,works!L19,""),""),""),"")</f>
        <v/>
      </c>
      <c r="W10" s="1">
        <f>IF(O10=P10,IF(P10=Q10,IF(Q10=10,IF(works!L19&lt;works!$C$6,works!L19,""),""),""),"")</f>
        <v>0.437817</v>
      </c>
      <c r="X10" s="1" t="str">
        <f>IF(O10=P10,IF(P10=Q10,IF(Q10=11,IF(works!L19&gt;works!$C$6,works!L19,""),""),""),"")</f>
        <v/>
      </c>
      <c r="Y10" s="1" t="str">
        <f>IF(O10=P10,IF(P10=Q10,IF(Q10=10,IF(works!L19&gt;works!$C$6,works!L19,""),""),""),"")</f>
        <v/>
      </c>
      <c r="Z10" s="1">
        <f>IF(works!E19=works!$K$19,IF(works!E19=1,11,10),IF(works!E19=1,1,0))</f>
        <v>10</v>
      </c>
      <c r="AA10" s="1">
        <f>IF(works!F19=works!$K$19,IF(works!F19=1,11,10),IF(works!F19=1,1,0))</f>
        <v>10</v>
      </c>
      <c r="AB10" s="1">
        <f>IF(works!G19=works!$K$19,IF(works!G19=1,11,10),IF(works!G19=1,1,0))</f>
        <v>10</v>
      </c>
      <c r="AC10" s="1">
        <f>IF(works!E19=works!K19,IF(works!E19=works!F19,IF(works!F19=works!G19,1,0),0),0)</f>
        <v>1</v>
      </c>
      <c r="AD10" s="1">
        <f t="shared" si="4"/>
        <v>0</v>
      </c>
      <c r="AE10" s="1">
        <f t="shared" si="5"/>
        <v>0</v>
      </c>
      <c r="AF10" s="1">
        <f t="shared" si="6"/>
        <v>0</v>
      </c>
      <c r="AG10" s="1" t="str">
        <f>IF(Z10=AA10,IF(AA10=AB10,IF(AB10=11,IF(works!L19&lt;works!$C$6,works!L19,""),""),""),"")</f>
        <v/>
      </c>
      <c r="AH10" s="1">
        <f>IF(Z10=AA10,IF(AA10=AB10,IF(AB10=10,IF(works!L19&lt;works!$C$6,works!L19,""),""),""),"")</f>
        <v>0.437817</v>
      </c>
      <c r="AI10" s="1" t="str">
        <f>IF(Z10=AA10,IF(AA10=AB10,IF(AB10=11,IF(works!L19&gt;works!$C$6,works!L19,""),""),""),"")</f>
        <v/>
      </c>
      <c r="AJ10" s="1" t="str">
        <f>IF(Z10=AA10,IF(AA10=AB10,IF(AB10=10,IF(works!L19&gt;works!$C$6,works!L19,""),""),""),"")</f>
        <v/>
      </c>
      <c r="AK10" s="1">
        <f>IF(works!H19=works!$K$19,IF(works!H19=1,11,10),IF(works!H19=1,1,0))</f>
        <v>10</v>
      </c>
      <c r="AL10" s="1">
        <f>IF(works!I19=works!$K$19,IF(works!I19=1,11,10),IF(works!I19=1,1,0))</f>
        <v>10</v>
      </c>
      <c r="AM10" s="1">
        <f>IF(works!J19=works!$K$19,IF(works!J19=1,11,10),IF(works!J19=1,1,0))</f>
        <v>10</v>
      </c>
      <c r="AN10" s="1">
        <f>IF(works!H19=works!K19,IF(works!H19=works!I19,IF(works!I19=works!J19,1,0),0),0)</f>
        <v>1</v>
      </c>
      <c r="AO10" s="1">
        <f t="shared" si="7"/>
        <v>0</v>
      </c>
      <c r="AP10" s="1">
        <f t="shared" si="8"/>
        <v>0</v>
      </c>
      <c r="AQ10" s="1">
        <f t="shared" si="9"/>
        <v>0</v>
      </c>
      <c r="AR10" s="1" t="str">
        <f>IF(AK10=AL10,IF(AL10=AM10,IF(AM10=11,IF(works!L19&lt;works!$C$6,works!L19,""),""),""),"")</f>
        <v/>
      </c>
      <c r="AS10" s="1">
        <f>IF(AK10=AL10,IF(AL10=AM10,IF(AM10=10,IF(works!L19&lt;works!$C$6,works!L19,""),""),""),"")</f>
        <v>0.437817</v>
      </c>
      <c r="AT10" s="1" t="str">
        <f>IF(AK10=AL10,IF(AL10=AM10,IF(AM10=11,IF(works!L19&gt;works!$C$6,works!L19,""),""),""),"")</f>
        <v/>
      </c>
      <c r="AU10" s="1" t="str">
        <f>IF(AK10=AL10,IF(AL10=AM10,IF(AM10=10,IF(works!L19&gt;works!$C$6,works!L19,""),""),""),"")</f>
        <v/>
      </c>
      <c r="AV10" s="14"/>
      <c r="AW10" s="1" t="str">
        <f>IF(O10=P10,IF(P10=Q10,IF(Q10=AA10,IF(Z10=AA10,IF(AA10=AB10,IF(AB10=AK10,IF(AK10=AL10,IF(AL10=AM10,IF(AM10=11,IF(works!L19&lt;works!$C$6,works!L19,""),""),""),""),""),""),""),""),""),"")</f>
        <v/>
      </c>
      <c r="AX10" s="1">
        <f>IF(O10=P10,IF(P10=Q10,IF(Q10=AA10,IF(Z10=AA10,IF(AA10=AB10,IF(AB10=AK10,IF(AK10=AL10,IF(AL10=AM10,IF(AM10=10,IF(works!L19&lt;works!$C$6,works!L19,""),""),""),""),""),""),""),""),""),"")</f>
        <v>0.437817</v>
      </c>
      <c r="AY10" s="1" t="str">
        <f>IF(O10=P10,IF(P10=Q10,IF(Q10=AA10,IF(Z10=AA10,IF(AA10=AB10,IF(AB10=AK10,IF(AK10=AL10,IF(AL10=AM10,IF(AM10=11,IF(works!L19&gt;works!$C$6,works!L19,""),""),""),""),""),""),""),""),""),"")</f>
        <v/>
      </c>
      <c r="AZ10" s="1" t="str">
        <f>IF(O10=P10,IF(P10=Q10,IF(Q10=AA10,IF(Z10=AA10,IF(AA10=AB10,IF(AB10=AK10,IF(AK10=AL10,IF(AL10=AM10,IF(AM10=10,IF(works!L19&gt;works!$C$6,works!L19,""),""),""),""),""),""),""),""),""),"")</f>
        <v/>
      </c>
      <c r="BA10" s="14"/>
    </row>
    <row r="11" spans="1:53">
      <c r="A11" s="1">
        <f>IF(works!B20=works!E20,IF(works!B20=1,11,10),IF(works!B20=1,1,0))</f>
        <v>11</v>
      </c>
      <c r="B11" s="1">
        <f>IF(works!C20=works!F20,IF(works!C20=1,11,10),IF(works!C20=1,1,0))</f>
        <v>11</v>
      </c>
      <c r="C11" s="1">
        <f>IF(works!D20=works!G20,IF(works!D20=1,11,10),IF(works!D20=1,1,0))</f>
        <v>11</v>
      </c>
      <c r="D11" s="1">
        <f>IF(works!E20=works!H20,IF(works!E20=1,11,10),IF(works!E20=1,1,0))</f>
        <v>11</v>
      </c>
      <c r="E11" s="1">
        <f>IF(works!F20=works!I20,IF(works!F20=1,11,10),IF(works!F20=1,1,0))</f>
        <v>11</v>
      </c>
      <c r="F11" s="1">
        <f>IF(works!G20=works!J20,IF(works!G20=1,11,10),IF(works!G20=1,1,0))</f>
        <v>11</v>
      </c>
      <c r="G11" s="1">
        <f>IF(works!H20=works!B20,IF(works!B20=1,11,10),IF(works!B20=1,1,0))</f>
        <v>11</v>
      </c>
      <c r="H11" s="1">
        <f>IF(works!I20=works!C20,IF(works!C20=1,11,10),IF(works!C20=1,1,0))</f>
        <v>11</v>
      </c>
      <c r="I11" s="1">
        <f>IF(works!J20=works!D20,IF(works!D20=1,11,10),IF(works!D20=1,1,0))</f>
        <v>11</v>
      </c>
      <c r="J11" s="1">
        <f t="shared" si="0"/>
        <v>1</v>
      </c>
      <c r="L11" s="2" t="s">
        <v>57</v>
      </c>
      <c r="M11" s="3" t="s">
        <v>142</v>
      </c>
      <c r="O11" s="1">
        <f>IF(works!B20=works!$K$20,IF(works!B20=1,11,10),IF(works!B20=1,1,0))</f>
        <v>11</v>
      </c>
      <c r="P11" s="1">
        <f>IF(works!C20=works!$K$20,IF(works!C20=1,11,10),IF(works!C20=1,1,0))</f>
        <v>11</v>
      </c>
      <c r="Q11" s="1">
        <f>IF(works!D20=works!$K$20,IF(works!D20=1,11,10),IF(works!D20=1,1,0))</f>
        <v>11</v>
      </c>
      <c r="R11" s="1">
        <f>IF(works!B20=works!K20,IF(works!B20=works!C20,IF(works!C20=works!D20,1,0),0),0)</f>
        <v>1</v>
      </c>
      <c r="S11" s="1">
        <f t="shared" si="1"/>
        <v>0</v>
      </c>
      <c r="T11" s="1">
        <f t="shared" si="2"/>
        <v>0</v>
      </c>
      <c r="U11" s="1">
        <f t="shared" si="3"/>
        <v>0</v>
      </c>
      <c r="V11" s="1" t="str">
        <f>IF(O11=P11,IF(P11=Q11,IF(Q11=11,IF(works!L20&lt;works!$C$6,works!L20,""),""),""),"")</f>
        <v/>
      </c>
      <c r="W11" s="1" t="str">
        <f>IF(O11=P11,IF(P11=Q11,IF(Q11=10,IF(works!L20&lt;works!$C$6,works!L20,""),""),""),"")</f>
        <v/>
      </c>
      <c r="X11" s="1">
        <f>IF(O11=P11,IF(P11=Q11,IF(Q11=11,IF(works!L20&gt;works!$C$6,works!L20,""),""),""),"")</f>
        <v>0.515573</v>
      </c>
      <c r="Y11" s="1" t="str">
        <f>IF(O11=P11,IF(P11=Q11,IF(Q11=10,IF(works!L20&gt;works!$C$6,works!L20,""),""),""),"")</f>
        <v/>
      </c>
      <c r="Z11" s="1">
        <f>IF(works!E20=works!$K$20,IF(works!E20=1,11,10),IF(works!E20=1,1,0))</f>
        <v>11</v>
      </c>
      <c r="AA11" s="1">
        <f>IF(works!F20=works!$K$20,IF(works!F20=1,11,10),IF(works!F20=1,1,0))</f>
        <v>11</v>
      </c>
      <c r="AB11" s="1">
        <f>IF(works!G20=works!$K$20,IF(works!G20=1,11,10),IF(works!G20=1,1,0))</f>
        <v>11</v>
      </c>
      <c r="AC11" s="1">
        <f>IF(works!E20=works!K20,IF(works!E20=works!F20,IF(works!F20=works!G20,1,0),0),0)</f>
        <v>1</v>
      </c>
      <c r="AD11" s="1">
        <f t="shared" si="4"/>
        <v>0</v>
      </c>
      <c r="AE11" s="1">
        <f t="shared" si="5"/>
        <v>0</v>
      </c>
      <c r="AF11" s="1">
        <f t="shared" si="6"/>
        <v>0</v>
      </c>
      <c r="AG11" s="1" t="str">
        <f>IF(Z11=AA11,IF(AA11=AB11,IF(AB11=11,IF(works!L20&lt;works!$C$6,works!L20,""),""),""),"")</f>
        <v/>
      </c>
      <c r="AH11" s="1" t="str">
        <f>IF(Z11=AA11,IF(AA11=AB11,IF(AB11=10,IF(works!L20&lt;works!$C$6,works!L20,""),""),""),"")</f>
        <v/>
      </c>
      <c r="AI11" s="1">
        <f>IF(Z11=AA11,IF(AA11=AB11,IF(AB11=11,IF(works!L20&gt;works!$C$6,works!L20,""),""),""),"")</f>
        <v>0.515573</v>
      </c>
      <c r="AJ11" s="1" t="str">
        <f>IF(Z11=AA11,IF(AA11=AB11,IF(AB11=10,IF(works!L20&gt;works!$C$6,works!L20,""),""),""),"")</f>
        <v/>
      </c>
      <c r="AK11" s="1">
        <f>IF(works!H20=works!$K$20,IF(works!H20=1,11,10),IF(works!H20=1,1,0))</f>
        <v>11</v>
      </c>
      <c r="AL11" s="1">
        <f>IF(works!I20=works!$K$20,IF(works!I20=1,11,10),IF(works!I20=1,1,0))</f>
        <v>11</v>
      </c>
      <c r="AM11" s="1">
        <f>IF(works!J20=works!$K$20,IF(works!J20=1,11,10),IF(works!J20=1,1,0))</f>
        <v>11</v>
      </c>
      <c r="AN11" s="1">
        <f>IF(works!H20=works!K20,IF(works!H20=works!I20,IF(works!I20=works!J20,1,0),0),0)</f>
        <v>1</v>
      </c>
      <c r="AO11" s="1">
        <f t="shared" si="7"/>
        <v>0</v>
      </c>
      <c r="AP11" s="1">
        <f t="shared" si="8"/>
        <v>0</v>
      </c>
      <c r="AQ11" s="1">
        <f t="shared" si="9"/>
        <v>0</v>
      </c>
      <c r="AR11" s="1" t="str">
        <f>IF(AK11=AL11,IF(AL11=AM11,IF(AM11=11,IF(works!L20&lt;works!$C$6,works!L20,""),""),""),"")</f>
        <v/>
      </c>
      <c r="AS11" s="1" t="str">
        <f>IF(AK11=AL11,IF(AL11=AM11,IF(AM11=10,IF(works!L20&lt;works!$C$6,works!L20,""),""),""),"")</f>
        <v/>
      </c>
      <c r="AT11" s="1">
        <f>IF(AK11=AL11,IF(AL11=AM11,IF(AM11=11,IF(works!L20&gt;works!$C$6,works!L20,""),""),""),"")</f>
        <v>0.515573</v>
      </c>
      <c r="AU11" s="1" t="str">
        <f>IF(AK11=AL11,IF(AL11=AM11,IF(AM11=10,IF(works!L20&gt;works!$C$6,works!L20,""),""),""),"")</f>
        <v/>
      </c>
      <c r="AV11" s="14"/>
      <c r="AW11" s="1" t="str">
        <f>IF(O11=P11,IF(P11=Q11,IF(Q11=AA11,IF(Z11=AA11,IF(AA11=AB11,IF(AB11=AK11,IF(AK11=AL11,IF(AL11=AM11,IF(AM11=11,IF(works!L20&lt;works!$C$6,works!L20,""),""),""),""),""),""),""),""),""),"")</f>
        <v/>
      </c>
      <c r="AX11" s="1" t="str">
        <f>IF(O11=P11,IF(P11=Q11,IF(Q11=AA11,IF(Z11=AA11,IF(AA11=AB11,IF(AB11=AK11,IF(AK11=AL11,IF(AL11=AM11,IF(AM11=10,IF(works!L20&lt;works!$C$6,works!L20,""),""),""),""),""),""),""),""),""),"")</f>
        <v/>
      </c>
      <c r="AY11" s="1">
        <f>IF(O11=P11,IF(P11=Q11,IF(Q11=AA11,IF(Z11=AA11,IF(AA11=AB11,IF(AB11=AK11,IF(AK11=AL11,IF(AL11=AM11,IF(AM11=11,IF(works!L20&gt;works!$C$6,works!L20,""),""),""),""),""),""),""),""),""),"")</f>
        <v>0.515573</v>
      </c>
      <c r="AZ11" s="1" t="str">
        <f>IF(O11=P11,IF(P11=Q11,IF(Q11=AA11,IF(Z11=AA11,IF(AA11=AB11,IF(AB11=AK11,IF(AK11=AL11,IF(AL11=AM11,IF(AM11=10,IF(works!L20&gt;works!$C$6,works!L20,""),""),""),""),""),""),""),""),""),"")</f>
        <v/>
      </c>
      <c r="BA11" s="14"/>
    </row>
    <row r="12" spans="1:53">
      <c r="A12" s="1">
        <f>IF(works!B21=works!E21,IF(works!B21=1,11,10),IF(works!B21=1,1,0))</f>
        <v>11</v>
      </c>
      <c r="B12" s="1">
        <f>IF(works!C21=works!F21,IF(works!C21=1,11,10),IF(works!C21=1,1,0))</f>
        <v>11</v>
      </c>
      <c r="C12" s="1">
        <f>IF(works!D21=works!G21,IF(works!D21=1,11,10),IF(works!D21=1,1,0))</f>
        <v>11</v>
      </c>
      <c r="D12" s="1">
        <f>IF(works!E21=works!H21,IF(works!E21=1,11,10),IF(works!E21=1,1,0))</f>
        <v>11</v>
      </c>
      <c r="E12" s="1">
        <f>IF(works!F21=works!I21,IF(works!F21=1,11,10),IF(works!F21=1,1,0))</f>
        <v>11</v>
      </c>
      <c r="F12" s="1">
        <f>IF(works!G21=works!J21,IF(works!G21=1,11,10),IF(works!G21=1,1,0))</f>
        <v>11</v>
      </c>
      <c r="G12" s="1">
        <f>IF(works!H21=works!B21,IF(works!B21=1,11,10),IF(works!B21=1,1,0))</f>
        <v>11</v>
      </c>
      <c r="H12" s="1">
        <f>IF(works!I21=works!C21,IF(works!C21=1,11,10),IF(works!C21=1,1,0))</f>
        <v>11</v>
      </c>
      <c r="I12" s="1">
        <f>IF(works!J21=works!D21,IF(works!D21=1,11,10),IF(works!D21=1,1,0))</f>
        <v>11</v>
      </c>
      <c r="J12" s="1">
        <f t="shared" si="0"/>
        <v>1</v>
      </c>
      <c r="L12" s="2" t="s">
        <v>61</v>
      </c>
      <c r="M12" s="3" t="s">
        <v>143</v>
      </c>
      <c r="O12" s="1">
        <f>IF(works!B21=works!$K$21,IF(works!B21=1,11,10),IF(works!B21=1,1,0))</f>
        <v>11</v>
      </c>
      <c r="P12" s="1">
        <f>IF(works!C21=works!$K$21,IF(works!C21=1,11,10),IF(works!C21=1,1,0))</f>
        <v>11</v>
      </c>
      <c r="Q12" s="1">
        <f>IF(works!D21=works!$K$21,IF(works!D21=1,11,10),IF(works!D21=1,1,0))</f>
        <v>11</v>
      </c>
      <c r="R12" s="1">
        <f>IF(works!B21=works!K21,IF(works!B21=works!C21,IF(works!C21=works!D21,1,0),0),0)</f>
        <v>1</v>
      </c>
      <c r="S12" s="1">
        <f t="shared" si="1"/>
        <v>0</v>
      </c>
      <c r="T12" s="1">
        <f t="shared" si="2"/>
        <v>0</v>
      </c>
      <c r="U12" s="1">
        <f t="shared" si="3"/>
        <v>0</v>
      </c>
      <c r="V12" s="1">
        <f>IF(O12=P12,IF(P12=Q12,IF(Q12=11,IF(works!L21&lt;works!$C$6,works!L21,""),""),""),"")</f>
        <v>0.488905</v>
      </c>
      <c r="W12" s="1" t="str">
        <f>IF(O12=P12,IF(P12=Q12,IF(Q12=10,IF(works!L21&lt;works!$C$6,works!L21,""),""),""),"")</f>
        <v/>
      </c>
      <c r="X12" s="1" t="str">
        <f>IF(O12=P12,IF(P12=Q12,IF(Q12=11,IF(works!L21&gt;works!$C$6,works!L21,""),""),""),"")</f>
        <v/>
      </c>
      <c r="Y12" s="1" t="str">
        <f>IF(O12=P12,IF(P12=Q12,IF(Q12=10,IF(works!L21&gt;works!$C$6,works!L21,""),""),""),"")</f>
        <v/>
      </c>
      <c r="Z12" s="1">
        <f>IF(works!E21=works!$K$21,IF(works!E21=1,11,10),IF(works!E21=1,1,0))</f>
        <v>11</v>
      </c>
      <c r="AA12" s="1">
        <f>IF(works!F21=works!$K$21,IF(works!F21=1,11,10),IF(works!F21=1,1,0))</f>
        <v>11</v>
      </c>
      <c r="AB12" s="1">
        <f>IF(works!G21=works!$K$21,IF(works!G21=1,11,10),IF(works!G21=1,1,0))</f>
        <v>11</v>
      </c>
      <c r="AC12" s="1">
        <f>IF(works!E21=works!K21,IF(works!E21=works!F21,IF(works!F21=works!G21,1,0),0),0)</f>
        <v>1</v>
      </c>
      <c r="AD12" s="1">
        <f t="shared" si="4"/>
        <v>0</v>
      </c>
      <c r="AE12" s="1">
        <f t="shared" si="5"/>
        <v>0</v>
      </c>
      <c r="AF12" s="1">
        <f t="shared" si="6"/>
        <v>0</v>
      </c>
      <c r="AG12" s="1">
        <f>IF(Z12=AA12,IF(AA12=AB12,IF(AB12=11,IF(works!L21&lt;works!$C$6,works!L21,""),""),""),"")</f>
        <v>0.488905</v>
      </c>
      <c r="AH12" s="1" t="str">
        <f>IF(Z12=AA12,IF(AA12=AB12,IF(AB12=10,IF(works!L21&lt;works!$C$6,works!L21,""),""),""),"")</f>
        <v/>
      </c>
      <c r="AI12" s="1" t="str">
        <f>IF(Z12=AA12,IF(AA12=AB12,IF(AB12=11,IF(works!L21&gt;works!$C$6,works!L21,""),""),""),"")</f>
        <v/>
      </c>
      <c r="AJ12" s="1" t="str">
        <f>IF(Z12=AA12,IF(AA12=AB12,IF(AB12=10,IF(works!L21&gt;works!$C$6,works!L21,""),""),""),"")</f>
        <v/>
      </c>
      <c r="AK12" s="1">
        <f>IF(works!H21=works!$K$21,IF(works!H21=1,11,10),IF(works!H21=1,1,0))</f>
        <v>11</v>
      </c>
      <c r="AL12" s="1">
        <f>IF(works!I21=works!$K$21,IF(works!I21=1,11,10),IF(works!I21=1,1,0))</f>
        <v>11</v>
      </c>
      <c r="AM12" s="1">
        <f>IF(works!J21=works!$K$21,IF(works!J21=1,11,10),IF(works!J21=1,1,0))</f>
        <v>11</v>
      </c>
      <c r="AN12" s="1">
        <f>IF(works!H21=works!K21,IF(works!H21=works!I21,IF(works!I21=works!J21,1,0),0),0)</f>
        <v>1</v>
      </c>
      <c r="AO12" s="1">
        <f t="shared" si="7"/>
        <v>0</v>
      </c>
      <c r="AP12" s="1">
        <f t="shared" si="8"/>
        <v>0</v>
      </c>
      <c r="AQ12" s="1">
        <f t="shared" si="9"/>
        <v>0</v>
      </c>
      <c r="AR12" s="1">
        <f>IF(AK12=AL12,IF(AL12=AM12,IF(AM12=11,IF(works!L21&lt;works!$C$6,works!L21,""),""),""),"")</f>
        <v>0.488905</v>
      </c>
      <c r="AS12" s="1" t="str">
        <f>IF(AK12=AL12,IF(AL12=AM12,IF(AM12=10,IF(works!L21&lt;works!$C$6,works!L21,""),""),""),"")</f>
        <v/>
      </c>
      <c r="AT12" s="1" t="str">
        <f>IF(AK12=AL12,IF(AL12=AM12,IF(AM12=11,IF(works!L21&gt;works!$C$6,works!L21,""),""),""),"")</f>
        <v/>
      </c>
      <c r="AU12" s="1" t="str">
        <f>IF(AK12=AL12,IF(AL12=AM12,IF(AM12=10,IF(works!L21&gt;works!$C$6,works!L21,""),""),""),"")</f>
        <v/>
      </c>
      <c r="AV12" s="14"/>
      <c r="AW12" s="1">
        <f>IF(O12=P12,IF(P12=Q12,IF(Q12=AA12,IF(Z12=AA12,IF(AA12=AB12,IF(AB12=AK12,IF(AK12=AL12,IF(AL12=AM12,IF(AM12=11,IF(works!L21&lt;works!$C$6,works!L21,""),""),""),""),""),""),""),""),""),"")</f>
        <v>0.488905</v>
      </c>
      <c r="AX12" s="1" t="str">
        <f>IF(O12=P12,IF(P12=Q12,IF(Q12=AA12,IF(Z12=AA12,IF(AA12=AB12,IF(AB12=AK12,IF(AK12=AL12,IF(AL12=AM12,IF(AM12=10,IF(works!L21&lt;works!$C$6,works!L21,""),""),""),""),""),""),""),""),""),"")</f>
        <v/>
      </c>
      <c r="AY12" s="1" t="str">
        <f>IF(O12=P12,IF(P12=Q12,IF(Q12=AA12,IF(Z12=AA12,IF(AA12=AB12,IF(AB12=AK12,IF(AK12=AL12,IF(AL12=AM12,IF(AM12=11,IF(works!L21&gt;works!$C$6,works!L21,""),""),""),""),""),""),""),""),""),"")</f>
        <v/>
      </c>
      <c r="AZ12" s="1" t="str">
        <f>IF(O12=P12,IF(P12=Q12,IF(Q12=AA12,IF(Z12=AA12,IF(AA12=AB12,IF(AB12=AK12,IF(AK12=AL12,IF(AL12=AM12,IF(AM12=10,IF(works!L21&gt;works!$C$6,works!L21,""),""),""),""),""),""),""),""),""),"")</f>
        <v/>
      </c>
      <c r="BA12" s="14"/>
    </row>
    <row r="13" spans="1:53">
      <c r="A13" s="1">
        <f>IF(works!B22=works!E22,IF(works!B22=1,11,10),IF(works!B22=1,1,0))</f>
        <v>10</v>
      </c>
      <c r="B13" s="1">
        <f>IF(works!C22=works!F22,IF(works!C22=1,11,10),IF(works!C22=1,1,0))</f>
        <v>10</v>
      </c>
      <c r="C13" s="1">
        <f>IF(works!D22=works!G22,IF(works!D22=1,11,10),IF(works!D22=1,1,0))</f>
        <v>10</v>
      </c>
      <c r="D13" s="1">
        <f>IF(works!E22=works!H22,IF(works!E22=1,11,10),IF(works!E22=1,1,0))</f>
        <v>10</v>
      </c>
      <c r="E13" s="1">
        <f>IF(works!F22=works!I22,IF(works!F22=1,11,10),IF(works!F22=1,1,0))</f>
        <v>0</v>
      </c>
      <c r="F13" s="1">
        <f>IF(works!G22=works!J22,IF(works!G22=1,11,10),IF(works!G22=1,1,0))</f>
        <v>10</v>
      </c>
      <c r="G13" s="1">
        <f>IF(works!H22=works!B22,IF(works!B22=1,11,10),IF(works!B22=1,1,0))</f>
        <v>10</v>
      </c>
      <c r="H13" s="1">
        <f>IF(works!I22=works!C22,IF(works!C22=1,11,10),IF(works!C22=1,1,0))</f>
        <v>0</v>
      </c>
      <c r="I13" s="1">
        <f>IF(works!J22=works!D22,IF(works!D22=1,11,10),IF(works!D22=1,1,0))</f>
        <v>10</v>
      </c>
      <c r="J13" s="1">
        <f t="shared" si="0"/>
        <v>0</v>
      </c>
      <c r="O13" s="1">
        <f>IF(works!B22=works!$K$22,IF(works!B22=1,11,10),IF(works!B22=1,1,0))</f>
        <v>10</v>
      </c>
      <c r="P13" s="1">
        <f>IF(works!C22=works!$K$22,IF(works!C22=1,11,10),IF(works!C22=1,1,0))</f>
        <v>10</v>
      </c>
      <c r="Q13" s="1">
        <f>IF(works!D22=works!$K$22,IF(works!D22=1,11,10),IF(works!D22=1,1,0))</f>
        <v>10</v>
      </c>
      <c r="R13" s="1">
        <f>IF(works!B22=works!K22,IF(works!B22=works!C22,IF(works!C22=works!D22,1,0),0),0)</f>
        <v>1</v>
      </c>
      <c r="S13" s="1">
        <f t="shared" si="1"/>
        <v>0</v>
      </c>
      <c r="T13" s="1">
        <f t="shared" si="2"/>
        <v>0</v>
      </c>
      <c r="U13" s="1">
        <f t="shared" si="3"/>
        <v>0</v>
      </c>
      <c r="V13" s="1" t="str">
        <f>IF(O13=P13,IF(P13=Q13,IF(Q13=11,IF(works!L22&lt;works!$C$6,works!L22,""),""),""),"")</f>
        <v/>
      </c>
      <c r="W13" s="1" t="str">
        <f>IF(O13=P13,IF(P13=Q13,IF(Q13=10,IF(works!L22&lt;works!$C$6,works!L22,""),""),""),"")</f>
        <v/>
      </c>
      <c r="X13" s="1" t="str">
        <f>IF(O13=P13,IF(P13=Q13,IF(Q13=11,IF(works!L22&gt;works!$C$6,works!L22,""),""),""),"")</f>
        <v/>
      </c>
      <c r="Y13" s="1">
        <f>IF(O13=P13,IF(P13=Q13,IF(Q13=10,IF(works!L22&gt;works!$C$6,works!L22,""),""),""),"")</f>
        <v>0.559918</v>
      </c>
      <c r="Z13" s="1">
        <f>IF(works!E22=works!$K$22,IF(works!E22=1,11,10),IF(works!E22=1,1,0))</f>
        <v>10</v>
      </c>
      <c r="AA13" s="1">
        <f>IF(works!F22=works!$K$22,IF(works!F22=1,11,10),IF(works!F22=1,1,0))</f>
        <v>10</v>
      </c>
      <c r="AB13" s="1">
        <f>IF(works!G22=works!$K$22,IF(works!G22=1,11,10),IF(works!G22=1,1,0))</f>
        <v>10</v>
      </c>
      <c r="AC13" s="1">
        <f>IF(works!E22=works!K22,IF(works!E22=works!F22,IF(works!F22=works!G22,1,0),0),0)</f>
        <v>1</v>
      </c>
      <c r="AD13" s="1">
        <f t="shared" si="4"/>
        <v>0</v>
      </c>
      <c r="AE13" s="1">
        <f t="shared" si="5"/>
        <v>0</v>
      </c>
      <c r="AF13" s="1">
        <f t="shared" si="6"/>
        <v>0</v>
      </c>
      <c r="AG13" s="1" t="str">
        <f>IF(Z13=AA13,IF(AA13=AB13,IF(AB13=11,IF(works!L22&lt;works!$C$6,works!L22,""),""),""),"")</f>
        <v/>
      </c>
      <c r="AH13" s="1" t="str">
        <f>IF(Z13=AA13,IF(AA13=AB13,IF(AB13=10,IF(works!L22&lt;works!$C$6,works!L22,""),""),""),"")</f>
        <v/>
      </c>
      <c r="AI13" s="1" t="str">
        <f>IF(Z13=AA13,IF(AA13=AB13,IF(AB13=11,IF(works!L22&gt;works!$C$6,works!L22,""),""),""),"")</f>
        <v/>
      </c>
      <c r="AJ13" s="1">
        <f>IF(Z13=AA13,IF(AA13=AB13,IF(AB13=10,IF(works!L22&gt;works!$C$6,works!L22,""),""),""),"")</f>
        <v>0.559918</v>
      </c>
      <c r="AK13" s="1">
        <f>IF(works!H22=works!$K$22,IF(works!H22=1,11,10),IF(works!H22=1,1,0))</f>
        <v>10</v>
      </c>
      <c r="AL13" s="1">
        <f>IF(works!I22=works!$K$22,IF(works!I22=1,11,10),IF(works!I22=1,1,0))</f>
        <v>1</v>
      </c>
      <c r="AM13" s="1">
        <f>IF(works!J22=works!$K$22,IF(works!J22=1,11,10),IF(works!J22=1,1,0))</f>
        <v>10</v>
      </c>
      <c r="AN13" s="1">
        <f>IF(works!H22=works!K22,IF(works!H22=works!I22,IF(works!I22=works!J22,1,0),0),0)</f>
        <v>0</v>
      </c>
      <c r="AO13" s="1">
        <f t="shared" si="7"/>
        <v>0</v>
      </c>
      <c r="AP13" s="1">
        <f t="shared" si="8"/>
        <v>0</v>
      </c>
      <c r="AQ13" s="1">
        <f t="shared" si="9"/>
        <v>1</v>
      </c>
      <c r="AR13" s="1" t="str">
        <f>IF(AK13=AL13,IF(AL13=AM13,IF(AM13=11,IF(works!L22&lt;works!$C$6,works!L22,""),""),""),"")</f>
        <v/>
      </c>
      <c r="AS13" s="1" t="str">
        <f>IF(AK13=AL13,IF(AL13=AM13,IF(AM13=10,IF(works!L22&lt;works!$C$6,works!L22,""),""),""),"")</f>
        <v/>
      </c>
      <c r="AT13" s="1" t="str">
        <f>IF(AK13=AL13,IF(AL13=AM13,IF(AM13=11,IF(works!L22&gt;works!$C$6,works!L22,""),""),""),"")</f>
        <v/>
      </c>
      <c r="AU13" s="1" t="str">
        <f>IF(AK13=AL13,IF(AL13=AM13,IF(AM13=10,IF(works!L22&gt;works!$C$6,works!L22,""),""),""),"")</f>
        <v/>
      </c>
      <c r="AV13" s="14"/>
      <c r="AW13" s="1" t="str">
        <f>IF(O13=P13,IF(P13=Q13,IF(Q13=AA13,IF(Z13=AA13,IF(AA13=AB13,IF(AB13=AK13,IF(AK13=AL13,IF(AL13=AM13,IF(AM13=11,IF(works!L22&lt;works!$C$6,works!L22,""),""),""),""),""),""),""),""),""),"")</f>
        <v/>
      </c>
      <c r="AX13" s="1" t="str">
        <f>IF(O13=P13,IF(P13=Q13,IF(Q13=AA13,IF(Z13=AA13,IF(AA13=AB13,IF(AB13=AK13,IF(AK13=AL13,IF(AL13=AM13,IF(AM13=10,IF(works!L22&lt;works!$C$6,works!L22,""),""),""),""),""),""),""),""),""),"")</f>
        <v/>
      </c>
      <c r="AY13" s="1" t="str">
        <f>IF(O13=P13,IF(P13=Q13,IF(Q13=AA13,IF(Z13=AA13,IF(AA13=AB13,IF(AB13=AK13,IF(AK13=AL13,IF(AL13=AM13,IF(AM13=11,IF(works!L22&gt;works!$C$6,works!L22,""),""),""),""),""),""),""),""),""),"")</f>
        <v/>
      </c>
      <c r="AZ13" s="1" t="str">
        <f>IF(O13=P13,IF(P13=Q13,IF(Q13=AA13,IF(Z13=AA13,IF(AA13=AB13,IF(AB13=AK13,IF(AK13=AL13,IF(AL13=AM13,IF(AM13=10,IF(works!L22&gt;works!$C$6,works!L22,""),""),""),""),""),""),""),""),""),"")</f>
        <v/>
      </c>
      <c r="BA13" s="14"/>
    </row>
    <row r="14" spans="1:53">
      <c r="A14" s="1">
        <f>IF(works!B23=works!E23,IF(works!B23=1,11,10),IF(works!B23=1,1,0))</f>
        <v>11</v>
      </c>
      <c r="B14" s="1">
        <f>IF(works!C23=works!F23,IF(works!C23=1,11,10),IF(works!C23=1,1,0))</f>
        <v>11</v>
      </c>
      <c r="C14" s="1">
        <f>IF(works!D23=works!G23,IF(works!D23=1,11,10),IF(works!D23=1,1,0))</f>
        <v>11</v>
      </c>
      <c r="D14" s="1">
        <f>IF(works!E23=works!H23,IF(works!E23=1,11,10),IF(works!E23=1,1,0))</f>
        <v>11</v>
      </c>
      <c r="E14" s="1">
        <f>IF(works!F23=works!I23,IF(works!F23=1,11,10),IF(works!F23=1,1,0))</f>
        <v>11</v>
      </c>
      <c r="F14" s="1">
        <f>IF(works!G23=works!J23,IF(works!G23=1,11,10),IF(works!G23=1,1,0))</f>
        <v>11</v>
      </c>
      <c r="G14" s="1">
        <f>IF(works!H23=works!B23,IF(works!B23=1,11,10),IF(works!B23=1,1,0))</f>
        <v>11</v>
      </c>
      <c r="H14" s="1">
        <f>IF(works!I23=works!C23,IF(works!C23=1,11,10),IF(works!C23=1,1,0))</f>
        <v>11</v>
      </c>
      <c r="I14" s="1">
        <f>IF(works!J23=works!D23,IF(works!D23=1,11,10),IF(works!D23=1,1,0))</f>
        <v>11</v>
      </c>
      <c r="J14" s="1">
        <f t="shared" si="0"/>
        <v>1</v>
      </c>
      <c r="L14" s="12" t="s">
        <v>144</v>
      </c>
      <c r="M14" s="13">
        <f>AVERAGE(works!L11:L35)</f>
        <v>0.51610732</v>
      </c>
      <c r="O14" s="1">
        <f>IF(works!B23=works!$K$23,IF(works!B23=1,11,10),IF(works!B23=1,1,0))</f>
        <v>11</v>
      </c>
      <c r="P14" s="1">
        <f>IF(works!C23=works!$K$23,IF(works!C23=1,11,10),IF(works!C23=1,1,0))</f>
        <v>11</v>
      </c>
      <c r="Q14" s="1">
        <f>IF(works!D23=works!$K$23,IF(works!D23=1,11,10),IF(works!D23=1,1,0))</f>
        <v>11</v>
      </c>
      <c r="R14" s="1">
        <f>IF(works!B23=works!K23,IF(works!B23=works!C23,IF(works!C23=works!D23,1,0),0),0)</f>
        <v>1</v>
      </c>
      <c r="S14" s="1">
        <f t="shared" si="1"/>
        <v>0</v>
      </c>
      <c r="T14" s="1">
        <f t="shared" si="2"/>
        <v>0</v>
      </c>
      <c r="U14" s="1">
        <f t="shared" si="3"/>
        <v>0</v>
      </c>
      <c r="V14" s="1" t="str">
        <f>IF(O14=P14,IF(P14=Q14,IF(Q14=11,IF(works!L23&lt;works!$C$6,works!L23,""),""),""),"")</f>
        <v/>
      </c>
      <c r="W14" s="1" t="str">
        <f>IF(O14=P14,IF(P14=Q14,IF(Q14=10,IF(works!L23&lt;works!$C$6,works!L23,""),""),""),"")</f>
        <v/>
      </c>
      <c r="X14" s="1">
        <f>IF(O14=P14,IF(P14=Q14,IF(Q14=11,IF(works!L23&gt;works!$C$6,works!L23,""),""),""),"")</f>
        <v>0.542704</v>
      </c>
      <c r="Y14" s="1" t="str">
        <f>IF(O14=P14,IF(P14=Q14,IF(Q14=10,IF(works!L23&gt;works!$C$6,works!L23,""),""),""),"")</f>
        <v/>
      </c>
      <c r="Z14" s="1">
        <f>IF(works!E23=works!$K$23,IF(works!E23=1,11,10),IF(works!E23=1,1,0))</f>
        <v>11</v>
      </c>
      <c r="AA14" s="1">
        <f>IF(works!F23=works!$K$23,IF(works!F23=1,11,10),IF(works!F23=1,1,0))</f>
        <v>11</v>
      </c>
      <c r="AB14" s="1">
        <f>IF(works!G23=works!$K$23,IF(works!G23=1,11,10),IF(works!G23=1,1,0))</f>
        <v>11</v>
      </c>
      <c r="AC14" s="1">
        <f>IF(works!E23=works!K23,IF(works!E23=works!F23,IF(works!F23=works!G23,1,0),0),0)</f>
        <v>1</v>
      </c>
      <c r="AD14" s="1">
        <f t="shared" si="4"/>
        <v>0</v>
      </c>
      <c r="AE14" s="1">
        <f t="shared" si="5"/>
        <v>0</v>
      </c>
      <c r="AF14" s="1">
        <f t="shared" si="6"/>
        <v>0</v>
      </c>
      <c r="AG14" s="1" t="str">
        <f>IF(Z14=AA14,IF(AA14=AB14,IF(AB14=11,IF(works!L23&lt;works!$C$6,works!L23,""),""),""),"")</f>
        <v/>
      </c>
      <c r="AH14" s="1" t="str">
        <f>IF(Z14=AA14,IF(AA14=AB14,IF(AB14=10,IF(works!L23&lt;works!$C$6,works!L23,""),""),""),"")</f>
        <v/>
      </c>
      <c r="AI14" s="1">
        <f>IF(Z14=AA14,IF(AA14=AB14,IF(AB14=11,IF(works!L23&gt;works!$C$6,works!L23,""),""),""),"")</f>
        <v>0.542704</v>
      </c>
      <c r="AJ14" s="1" t="str">
        <f>IF(Z14=AA14,IF(AA14=AB14,IF(AB14=10,IF(works!L23&gt;works!$C$6,works!L23,""),""),""),"")</f>
        <v/>
      </c>
      <c r="AK14" s="1">
        <f>IF(works!H23=works!$K$23,IF(works!H23=1,11,10),IF(works!H23=1,1,0))</f>
        <v>11</v>
      </c>
      <c r="AL14" s="1">
        <f>IF(works!I23=works!$K$23,IF(works!I23=1,11,10),IF(works!I23=1,1,0))</f>
        <v>11</v>
      </c>
      <c r="AM14" s="1">
        <f>IF(works!J23=works!$K$23,IF(works!J23=1,11,10),IF(works!J23=1,1,0))</f>
        <v>11</v>
      </c>
      <c r="AN14" s="1">
        <f>IF(works!H23=works!K23,IF(works!H23=works!I23,IF(works!I23=works!J23,1,0),0),0)</f>
        <v>1</v>
      </c>
      <c r="AO14" s="1">
        <f t="shared" si="7"/>
        <v>0</v>
      </c>
      <c r="AP14" s="1">
        <f t="shared" si="8"/>
        <v>0</v>
      </c>
      <c r="AQ14" s="1">
        <f t="shared" si="9"/>
        <v>0</v>
      </c>
      <c r="AR14" s="1" t="str">
        <f>IF(AK14=AL14,IF(AL14=AM14,IF(AM14=11,IF(works!L23&lt;works!$C$6,works!L23,""),""),""),"")</f>
        <v/>
      </c>
      <c r="AS14" s="1" t="str">
        <f>IF(AK14=AL14,IF(AL14=AM14,IF(AM14=10,IF(works!L23&lt;works!$C$6,works!L23,""),""),""),"")</f>
        <v/>
      </c>
      <c r="AT14" s="1">
        <f>IF(AK14=AL14,IF(AL14=AM14,IF(AM14=11,IF(works!L23&gt;works!$C$6,works!L23,""),""),""),"")</f>
        <v>0.542704</v>
      </c>
      <c r="AU14" s="1" t="str">
        <f>IF(AK14=AL14,IF(AL14=AM14,IF(AM14=10,IF(works!L23&gt;works!$C$6,works!L23,""),""),""),"")</f>
        <v/>
      </c>
      <c r="AV14" s="14"/>
      <c r="AW14" s="1" t="str">
        <f>IF(O14=P14,IF(P14=Q14,IF(Q14=AA14,IF(Z14=AA14,IF(AA14=AB14,IF(AB14=AK14,IF(AK14=AL14,IF(AL14=AM14,IF(AM14=11,IF(works!L23&lt;works!$C$6,works!L23,""),""),""),""),""),""),""),""),""),"")</f>
        <v/>
      </c>
      <c r="AX14" s="1" t="str">
        <f>IF(O14=P14,IF(P14=Q14,IF(Q14=AA14,IF(Z14=AA14,IF(AA14=AB14,IF(AB14=AK14,IF(AK14=AL14,IF(AL14=AM14,IF(AM14=10,IF(works!L23&lt;works!$C$6,works!L23,""),""),""),""),""),""),""),""),""),"")</f>
        <v/>
      </c>
      <c r="AY14" s="1">
        <f>IF(O14=P14,IF(P14=Q14,IF(Q14=AA14,IF(Z14=AA14,IF(AA14=AB14,IF(AB14=AK14,IF(AK14=AL14,IF(AL14=AM14,IF(AM14=11,IF(works!L23&gt;works!$C$6,works!L23,""),""),""),""),""),""),""),""),""),"")</f>
        <v>0.542704</v>
      </c>
      <c r="AZ14" s="1" t="str">
        <f>IF(O14=P14,IF(P14=Q14,IF(Q14=AA14,IF(Z14=AA14,IF(AA14=AB14,IF(AB14=AK14,IF(AK14=AL14,IF(AL14=AM14,IF(AM14=10,IF(works!L23&gt;works!$C$6,works!L23,""),""),""),""),""),""),""),""),""),"")</f>
        <v/>
      </c>
      <c r="BA14" s="14"/>
    </row>
    <row r="15" spans="1:53">
      <c r="A15" s="1">
        <f>IF(works!B24=works!E24,IF(works!B24=1,11,10),IF(works!B24=1,1,0))</f>
        <v>11</v>
      </c>
      <c r="B15" s="1">
        <f>IF(works!C24=works!F24,IF(works!C24=1,11,10),IF(works!C24=1,1,0))</f>
        <v>11</v>
      </c>
      <c r="C15" s="1">
        <f>IF(works!D24=works!G24,IF(works!D24=1,11,10),IF(works!D24=1,1,0))</f>
        <v>0</v>
      </c>
      <c r="D15" s="1">
        <f>IF(works!E24=works!H24,IF(works!E24=1,11,10),IF(works!E24=1,1,0))</f>
        <v>11</v>
      </c>
      <c r="E15" s="1">
        <f>IF(works!F24=works!I24,IF(works!F24=1,11,10),IF(works!F24=1,1,0))</f>
        <v>1</v>
      </c>
      <c r="F15" s="1">
        <f>IF(works!G24=works!J24,IF(works!G24=1,11,10),IF(works!G24=1,1,0))</f>
        <v>1</v>
      </c>
      <c r="G15" s="1">
        <f>IF(works!H24=works!B24,IF(works!B24=1,11,10),IF(works!B24=1,1,0))</f>
        <v>11</v>
      </c>
      <c r="H15" s="1">
        <f>IF(works!I24=works!C24,IF(works!C24=1,11,10),IF(works!C24=1,1,0))</f>
        <v>1</v>
      </c>
      <c r="I15" s="1">
        <f>IF(works!J24=works!D24,IF(works!D24=1,11,10),IF(works!D24=1,1,0))</f>
        <v>10</v>
      </c>
      <c r="J15" s="1">
        <f t="shared" si="0"/>
        <v>0</v>
      </c>
      <c r="L15" s="12" t="s">
        <v>145</v>
      </c>
      <c r="M15" s="13">
        <f>STDEV(works!L11:L35)</f>
        <v>0.0420569213355741</v>
      </c>
      <c r="O15" s="1">
        <f>IF(works!B24=works!$K$24,IF(works!B24=1,11,10),IF(works!B24=1,1,0))</f>
        <v>11</v>
      </c>
      <c r="P15" s="1">
        <f>IF(works!C24=works!$K$24,IF(works!C24=1,11,10),IF(works!C24=1,1,0))</f>
        <v>11</v>
      </c>
      <c r="Q15" s="1">
        <f>IF(works!D24=works!$K$24,IF(works!D24=1,11,10),IF(works!D24=1,1,0))</f>
        <v>0</v>
      </c>
      <c r="R15" s="1">
        <f>IF(works!B24=works!K24,IF(works!B24=works!C24,IF(works!C24=works!D24,1,0),0),0)</f>
        <v>0</v>
      </c>
      <c r="S15" s="1">
        <f t="shared" si="1"/>
        <v>0</v>
      </c>
      <c r="T15" s="1">
        <f t="shared" si="2"/>
        <v>0</v>
      </c>
      <c r="U15" s="1">
        <f t="shared" si="3"/>
        <v>1</v>
      </c>
      <c r="V15" s="1" t="str">
        <f>IF(O15=P15,IF(P15=Q15,IF(Q15=11,IF(works!L24&lt;works!$C$6,works!L24,""),""),""),"")</f>
        <v/>
      </c>
      <c r="W15" s="1" t="str">
        <f>IF(O15=P15,IF(P15=Q15,IF(Q15=10,IF(works!L24&lt;works!$C$6,works!L24,""),""),""),"")</f>
        <v/>
      </c>
      <c r="X15" s="1" t="str">
        <f>IF(O15=P15,IF(P15=Q15,IF(Q15=11,IF(works!L24&gt;works!$C$6,works!L24,""),""),""),"")</f>
        <v/>
      </c>
      <c r="Y15" s="1" t="str">
        <f>IF(O15=P15,IF(P15=Q15,IF(Q15=10,IF(works!L24&gt;works!$C$6,works!L24,""),""),""),"")</f>
        <v/>
      </c>
      <c r="Z15" s="1">
        <f>IF(works!E24=works!$K$24,IF(works!E24=1,11,10),IF(works!E24=1,1,0))</f>
        <v>11</v>
      </c>
      <c r="AA15" s="1">
        <f>IF(works!F24=works!$K$24,IF(works!F24=1,11,10),IF(works!F24=1,1,0))</f>
        <v>11</v>
      </c>
      <c r="AB15" s="1">
        <f>IF(works!G24=works!$K$24,IF(works!G24=1,11,10),IF(works!G24=1,1,0))</f>
        <v>11</v>
      </c>
      <c r="AC15" s="1">
        <f>IF(works!E24=works!K24,IF(works!E24=works!F24,IF(works!F24=works!G24,1,0),0),0)</f>
        <v>1</v>
      </c>
      <c r="AD15" s="1">
        <f t="shared" si="4"/>
        <v>0</v>
      </c>
      <c r="AE15" s="1">
        <f t="shared" si="5"/>
        <v>0</v>
      </c>
      <c r="AF15" s="1">
        <f t="shared" si="6"/>
        <v>0</v>
      </c>
      <c r="AG15" s="1">
        <f>IF(Z15=AA15,IF(AA15=AB15,IF(AB15=11,IF(works!L24&lt;works!$C$6,works!L24,""),""),""),"")</f>
        <v>0.454518</v>
      </c>
      <c r="AH15" s="1" t="str">
        <f>IF(Z15=AA15,IF(AA15=AB15,IF(AB15=10,IF(works!L24&lt;works!$C$6,works!L24,""),""),""),"")</f>
        <v/>
      </c>
      <c r="AI15" s="1" t="str">
        <f>IF(Z15=AA15,IF(AA15=AB15,IF(AB15=11,IF(works!L24&gt;works!$C$6,works!L24,""),""),""),"")</f>
        <v/>
      </c>
      <c r="AJ15" s="1" t="str">
        <f>IF(Z15=AA15,IF(AA15=AB15,IF(AB15=10,IF(works!L24&gt;works!$C$6,works!L24,""),""),""),"")</f>
        <v/>
      </c>
      <c r="AK15" s="1">
        <f>IF(works!H24=works!$K$24,IF(works!H24=1,11,10),IF(works!H24=1,1,0))</f>
        <v>11</v>
      </c>
      <c r="AL15" s="1">
        <f>IF(works!I24=works!$K$24,IF(works!I24=1,11,10),IF(works!I24=1,1,0))</f>
        <v>0</v>
      </c>
      <c r="AM15" s="1">
        <f>IF(works!J24=works!$K$24,IF(works!J24=1,11,10),IF(works!J24=1,1,0))</f>
        <v>0</v>
      </c>
      <c r="AN15" s="1">
        <f>IF(works!H24=works!K24,IF(works!H24=works!I24,IF(works!I24=works!J24,1,0),0),0)</f>
        <v>0</v>
      </c>
      <c r="AO15" s="1">
        <f t="shared" si="7"/>
        <v>0</v>
      </c>
      <c r="AP15" s="1">
        <f t="shared" si="8"/>
        <v>0</v>
      </c>
      <c r="AQ15" s="1">
        <f t="shared" si="9"/>
        <v>1</v>
      </c>
      <c r="AR15" s="1" t="str">
        <f>IF(AK15=AL15,IF(AL15=AM15,IF(AM15=11,IF(works!L24&lt;works!$C$6,works!L24,""),""),""),"")</f>
        <v/>
      </c>
      <c r="AS15" s="1" t="str">
        <f>IF(AK15=AL15,IF(AL15=AM15,IF(AM15=10,IF(works!L24&lt;works!$C$6,works!L24,""),""),""),"")</f>
        <v/>
      </c>
      <c r="AT15" s="1" t="str">
        <f>IF(AK15=AL15,IF(AL15=AM15,IF(AM15=11,IF(works!L24&gt;works!$C$6,works!L24,""),""),""),"")</f>
        <v/>
      </c>
      <c r="AU15" s="1" t="str">
        <f>IF(AK15=AL15,IF(AL15=AM15,IF(AM15=10,IF(works!L24&gt;works!$C$6,works!L24,""),""),""),"")</f>
        <v/>
      </c>
      <c r="AV15" s="14"/>
      <c r="AW15" s="1" t="str">
        <f>IF(O15=P15,IF(P15=Q15,IF(Q15=AA15,IF(Z15=AA15,IF(AA15=AB15,IF(AB15=AK15,IF(AK15=AL15,IF(AL15=AM15,IF(AM15=11,IF(works!L24&lt;works!$C$6,works!L24,""),""),""),""),""),""),""),""),""),"")</f>
        <v/>
      </c>
      <c r="AX15" s="1" t="str">
        <f>IF(O15=P15,IF(P15=Q15,IF(Q15=AA15,IF(Z15=AA15,IF(AA15=AB15,IF(AB15=AK15,IF(AK15=AL15,IF(AL15=AM15,IF(AM15=10,IF(works!L24&lt;works!$C$6,works!L24,""),""),""),""),""),""),""),""),""),"")</f>
        <v/>
      </c>
      <c r="AY15" s="1" t="str">
        <f>IF(O15=P15,IF(P15=Q15,IF(Q15=AA15,IF(Z15=AA15,IF(AA15=AB15,IF(AB15=AK15,IF(AK15=AL15,IF(AL15=AM15,IF(AM15=11,IF(works!L24&gt;works!$C$6,works!L24,""),""),""),""),""),""),""),""),""),"")</f>
        <v/>
      </c>
      <c r="AZ15" s="1" t="str">
        <f>IF(O15=P15,IF(P15=Q15,IF(Q15=AA15,IF(Z15=AA15,IF(AA15=AB15,IF(AB15=AK15,IF(AK15=AL15,IF(AL15=AM15,IF(AM15=10,IF(works!L24&gt;works!$C$6,works!L24,""),""),""),""),""),""),""),""),""),"")</f>
        <v/>
      </c>
      <c r="BA15" s="14"/>
    </row>
    <row r="16" spans="1:53">
      <c r="A16" s="1">
        <f>IF(works!B25=works!E25,IF(works!B25=1,11,10),IF(works!B25=1,1,0))</f>
        <v>11</v>
      </c>
      <c r="B16" s="1">
        <f>IF(works!C25=works!F25,IF(works!C25=1,11,10),IF(works!C25=1,1,0))</f>
        <v>11</v>
      </c>
      <c r="C16" s="1">
        <f>IF(works!D25=works!G25,IF(works!D25=1,11,10),IF(works!D25=1,1,0))</f>
        <v>11</v>
      </c>
      <c r="D16" s="1">
        <f>IF(works!E25=works!H25,IF(works!E25=1,11,10),IF(works!E25=1,1,0))</f>
        <v>11</v>
      </c>
      <c r="E16" s="1">
        <f>IF(works!F25=works!I25,IF(works!F25=1,11,10),IF(works!F25=1,1,0))</f>
        <v>11</v>
      </c>
      <c r="F16" s="1">
        <f>IF(works!G25=works!J25,IF(works!G25=1,11,10),IF(works!G25=1,1,0))</f>
        <v>11</v>
      </c>
      <c r="G16" s="1">
        <f>IF(works!H25=works!B25,IF(works!B25=1,11,10),IF(works!B25=1,1,0))</f>
        <v>11</v>
      </c>
      <c r="H16" s="1">
        <f>IF(works!I25=works!C25,IF(works!C25=1,11,10),IF(works!C25=1,1,0))</f>
        <v>11</v>
      </c>
      <c r="I16" s="1">
        <f>IF(works!J25=works!D25,IF(works!D25=1,11,10),IF(works!D25=1,1,0))</f>
        <v>11</v>
      </c>
      <c r="J16" s="1">
        <f t="shared" si="0"/>
        <v>1</v>
      </c>
      <c r="L16" s="2" t="s">
        <v>146</v>
      </c>
      <c r="M16" s="11">
        <v>0.459</v>
      </c>
      <c r="O16" s="1">
        <f>IF(works!B25=works!$K$25,IF(works!B25=1,11,10),IF(works!B25=1,1,0))</f>
        <v>11</v>
      </c>
      <c r="P16" s="1">
        <f>IF(works!C25=works!$K$25,IF(works!C25=1,11,10),IF(works!C25=1,1,0))</f>
        <v>11</v>
      </c>
      <c r="Q16" s="1">
        <f>IF(works!D25=works!$K$25,IF(works!D25=1,11,10),IF(works!D25=1,1,0))</f>
        <v>11</v>
      </c>
      <c r="R16" s="1">
        <f>IF(works!B25=works!K25,IF(works!B25=works!C25,IF(works!C25=works!D25,1,0),0),0)</f>
        <v>1</v>
      </c>
      <c r="S16" s="1">
        <f t="shared" si="1"/>
        <v>0</v>
      </c>
      <c r="T16" s="1">
        <f t="shared" si="2"/>
        <v>0</v>
      </c>
      <c r="U16" s="1">
        <f t="shared" si="3"/>
        <v>0</v>
      </c>
      <c r="V16" s="1" t="str">
        <f>IF(O16=P16,IF(P16=Q16,IF(Q16=11,IF(works!L25&lt;works!$C$6,works!L25,""),""),""),"")</f>
        <v/>
      </c>
      <c r="W16" s="1" t="str">
        <f>IF(O16=P16,IF(P16=Q16,IF(Q16=10,IF(works!L25&lt;works!$C$6,works!L25,""),""),""),"")</f>
        <v/>
      </c>
      <c r="X16" s="1">
        <f>IF(O16=P16,IF(P16=Q16,IF(Q16=11,IF(works!L25&gt;works!$C$6,works!L25,""),""),""),"")</f>
        <v>0.517377</v>
      </c>
      <c r="Y16" s="1" t="str">
        <f>IF(O16=P16,IF(P16=Q16,IF(Q16=10,IF(works!L25&gt;works!$C$6,works!L25,""),""),""),"")</f>
        <v/>
      </c>
      <c r="Z16" s="1">
        <f>IF(works!E25=works!$K$25,IF(works!E25=1,11,10),IF(works!E25=1,1,0))</f>
        <v>11</v>
      </c>
      <c r="AA16" s="1">
        <f>IF(works!F25=works!$K$25,IF(works!F25=1,11,10),IF(works!F25=1,1,0))</f>
        <v>11</v>
      </c>
      <c r="AB16" s="1">
        <f>IF(works!G25=works!$K$25,IF(works!G25=1,11,10),IF(works!G25=1,1,0))</f>
        <v>11</v>
      </c>
      <c r="AC16" s="1">
        <f>IF(works!E25=works!K25,IF(works!E25=works!F25,IF(works!F25=works!G25,1,0),0),0)</f>
        <v>1</v>
      </c>
      <c r="AD16" s="1">
        <f t="shared" si="4"/>
        <v>0</v>
      </c>
      <c r="AE16" s="1">
        <f t="shared" si="5"/>
        <v>0</v>
      </c>
      <c r="AF16" s="1">
        <f t="shared" si="6"/>
        <v>0</v>
      </c>
      <c r="AG16" s="1" t="str">
        <f>IF(Z16=AA16,IF(AA16=AB16,IF(AB16=11,IF(works!L25&lt;works!$C$6,works!L25,""),""),""),"")</f>
        <v/>
      </c>
      <c r="AH16" s="1" t="str">
        <f>IF(Z16=AA16,IF(AA16=AB16,IF(AB16=10,IF(works!L25&lt;works!$C$6,works!L25,""),""),""),"")</f>
        <v/>
      </c>
      <c r="AI16" s="1">
        <f>IF(Z16=AA16,IF(AA16=AB16,IF(AB16=11,IF(works!L25&gt;works!$C$6,works!L25,""),""),""),"")</f>
        <v>0.517377</v>
      </c>
      <c r="AJ16" s="1" t="str">
        <f>IF(Z16=AA16,IF(AA16=AB16,IF(AB16=10,IF(works!L25&gt;works!$C$6,works!L25,""),""),""),"")</f>
        <v/>
      </c>
      <c r="AK16" s="1">
        <f>IF(works!H25=works!$K$25,IF(works!H25=1,11,10),IF(works!H25=1,1,0))</f>
        <v>11</v>
      </c>
      <c r="AL16" s="1">
        <f>IF(works!I25=works!$K$25,IF(works!I25=1,11,10),IF(works!I25=1,1,0))</f>
        <v>11</v>
      </c>
      <c r="AM16" s="1">
        <f>IF(works!J25=works!$K$25,IF(works!J25=1,11,10),IF(works!J25=1,1,0))</f>
        <v>11</v>
      </c>
      <c r="AN16" s="1">
        <f>IF(works!H25=works!K25,IF(works!H25=works!I25,IF(works!I25=works!J25,1,0),0),0)</f>
        <v>1</v>
      </c>
      <c r="AO16" s="1">
        <f t="shared" si="7"/>
        <v>0</v>
      </c>
      <c r="AP16" s="1">
        <f t="shared" si="8"/>
        <v>0</v>
      </c>
      <c r="AQ16" s="1">
        <f t="shared" si="9"/>
        <v>0</v>
      </c>
      <c r="AR16" s="1" t="str">
        <f>IF(AK16=AL16,IF(AL16=AM16,IF(AM16=11,IF(works!L25&lt;works!$C$6,works!L25,""),""),""),"")</f>
        <v/>
      </c>
      <c r="AS16" s="1" t="str">
        <f>IF(AK16=AL16,IF(AL16=AM16,IF(AM16=10,IF(works!L25&lt;works!$C$6,works!L25,""),""),""),"")</f>
        <v/>
      </c>
      <c r="AT16" s="1">
        <f>IF(AK16=AL16,IF(AL16=AM16,IF(AM16=11,IF(works!L25&gt;works!$C$6,works!L25,""),""),""),"")</f>
        <v>0.517377</v>
      </c>
      <c r="AU16" s="1" t="str">
        <f>IF(AK16=AL16,IF(AL16=AM16,IF(AM16=10,IF(works!L25&gt;works!$C$6,works!L25,""),""),""),"")</f>
        <v/>
      </c>
      <c r="AV16" s="14"/>
      <c r="AW16" s="1" t="str">
        <f>IF(O16=P16,IF(P16=Q16,IF(Q16=AA16,IF(Z16=AA16,IF(AA16=AB16,IF(AB16=AK16,IF(AK16=AL16,IF(AL16=AM16,IF(AM16=11,IF(works!L25&lt;works!$C$6,works!L25,""),""),""),""),""),""),""),""),""),"")</f>
        <v/>
      </c>
      <c r="AX16" s="1" t="str">
        <f>IF(O16=P16,IF(P16=Q16,IF(Q16=AA16,IF(Z16=AA16,IF(AA16=AB16,IF(AB16=AK16,IF(AK16=AL16,IF(AL16=AM16,IF(AM16=10,IF(works!L25&lt;works!$C$6,works!L25,""),""),""),""),""),""),""),""),""),"")</f>
        <v/>
      </c>
      <c r="AY16" s="1">
        <f>IF(O16=P16,IF(P16=Q16,IF(Q16=AA16,IF(Z16=AA16,IF(AA16=AB16,IF(AB16=AK16,IF(AK16=AL16,IF(AL16=AM16,IF(AM16=11,IF(works!L25&gt;works!$C$6,works!L25,""),""),""),""),""),""),""),""),""),"")</f>
        <v>0.517377</v>
      </c>
      <c r="AZ16" s="1" t="str">
        <f>IF(O16=P16,IF(P16=Q16,IF(Q16=AA16,IF(Z16=AA16,IF(AA16=AB16,IF(AB16=AK16,IF(AK16=AL16,IF(AL16=AM16,IF(AM16=10,IF(works!L25&gt;works!$C$6,works!L25,""),""),""),""),""),""),""),""),""),"")</f>
        <v/>
      </c>
      <c r="BA16" s="14"/>
    </row>
    <row r="17" spans="1:53">
      <c r="A17" s="1">
        <f>IF(works!B26=works!E26,IF(works!B26=1,11,10),IF(works!B26=1,1,0))</f>
        <v>11</v>
      </c>
      <c r="B17" s="1">
        <f>IF(works!C26=works!F26,IF(works!C26=1,11,10),IF(works!C26=1,1,0))</f>
        <v>11</v>
      </c>
      <c r="C17" s="1">
        <f>IF(works!D26=works!G26,IF(works!D26=1,11,10),IF(works!D26=1,1,0))</f>
        <v>11</v>
      </c>
      <c r="D17" s="1">
        <f>IF(works!E26=works!H26,IF(works!E26=1,11,10),IF(works!E26=1,1,0))</f>
        <v>11</v>
      </c>
      <c r="E17" s="1">
        <f>IF(works!F26=works!I26,IF(works!F26=1,11,10),IF(works!F26=1,1,0))</f>
        <v>11</v>
      </c>
      <c r="F17" s="1">
        <f>IF(works!G26=works!J26,IF(works!G26=1,11,10),IF(works!G26=1,1,0))</f>
        <v>11</v>
      </c>
      <c r="G17" s="1">
        <f>IF(works!H26=works!B26,IF(works!B26=1,11,10),IF(works!B26=1,1,0))</f>
        <v>11</v>
      </c>
      <c r="H17" s="1">
        <f>IF(works!I26=works!C26,IF(works!C26=1,11,10),IF(works!C26=1,1,0))</f>
        <v>11</v>
      </c>
      <c r="I17" s="1">
        <f>IF(works!J26=works!D26,IF(works!D26=1,11,10),IF(works!D26=1,1,0))</f>
        <v>11</v>
      </c>
      <c r="J17" s="1">
        <f t="shared" si="0"/>
        <v>1</v>
      </c>
      <c r="L17" s="2" t="s">
        <v>147</v>
      </c>
      <c r="M17" s="11">
        <v>1.541</v>
      </c>
      <c r="O17" s="1">
        <f>IF(works!B26=works!$K$26,IF(works!B26=1,11,10),IF(works!B26=1,1,0))</f>
        <v>11</v>
      </c>
      <c r="P17" s="1">
        <f>IF(works!C26=works!$K$26,IF(works!C26=1,11,10),IF(works!C26=1,1,0))</f>
        <v>11</v>
      </c>
      <c r="Q17" s="1">
        <f>IF(works!D26=works!$K$26,IF(works!D26=1,11,10),IF(works!D26=1,1,0))</f>
        <v>11</v>
      </c>
      <c r="R17" s="1">
        <f>IF(works!B26=works!K26,IF(works!B26=works!C26,IF(works!C26=works!D26,1,0),0),0)</f>
        <v>1</v>
      </c>
      <c r="S17" s="1">
        <f t="shared" si="1"/>
        <v>0</v>
      </c>
      <c r="T17" s="1">
        <f t="shared" si="2"/>
        <v>0</v>
      </c>
      <c r="U17" s="1">
        <f t="shared" si="3"/>
        <v>0</v>
      </c>
      <c r="V17" s="1" t="str">
        <f>IF(O17=P17,IF(P17=Q17,IF(Q17=11,IF(works!L26&lt;works!$C$6,works!L26,""),""),""),"")</f>
        <v/>
      </c>
      <c r="W17" s="1" t="str">
        <f>IF(O17=P17,IF(P17=Q17,IF(Q17=10,IF(works!L26&lt;works!$C$6,works!L26,""),""),""),"")</f>
        <v/>
      </c>
      <c r="X17" s="1">
        <f>IF(O17=P17,IF(P17=Q17,IF(Q17=11,IF(works!L26&gt;works!$C$6,works!L26,""),""),""),"")</f>
        <v>0.531939</v>
      </c>
      <c r="Y17" s="1" t="str">
        <f>IF(O17=P17,IF(P17=Q17,IF(Q17=10,IF(works!L26&gt;works!$C$6,works!L26,""),""),""),"")</f>
        <v/>
      </c>
      <c r="Z17" s="1">
        <f>IF(works!E26=works!$K$26,IF(works!E26=1,11,10),IF(works!E26=1,1,0))</f>
        <v>11</v>
      </c>
      <c r="AA17" s="1">
        <f>IF(works!F26=works!$K$26,IF(works!F26=1,11,10),IF(works!F26=1,1,0))</f>
        <v>11</v>
      </c>
      <c r="AB17" s="1">
        <f>IF(works!G26=works!$K$26,IF(works!G26=1,11,10),IF(works!G26=1,1,0))</f>
        <v>11</v>
      </c>
      <c r="AC17" s="1">
        <f>IF(works!E26=works!K26,IF(works!E26=works!F26,IF(works!F26=works!G26,1,0),0),0)</f>
        <v>1</v>
      </c>
      <c r="AD17" s="1">
        <f t="shared" si="4"/>
        <v>0</v>
      </c>
      <c r="AE17" s="1">
        <f t="shared" si="5"/>
        <v>0</v>
      </c>
      <c r="AF17" s="1">
        <f t="shared" si="6"/>
        <v>0</v>
      </c>
      <c r="AG17" s="1" t="str">
        <f>IF(Z17=AA17,IF(AA17=AB17,IF(AB17=11,IF(works!L26&lt;works!$C$6,works!L26,""),""),""),"")</f>
        <v/>
      </c>
      <c r="AH17" s="1" t="str">
        <f>IF(Z17=AA17,IF(AA17=AB17,IF(AB17=10,IF(works!L26&lt;works!$C$6,works!L26,""),""),""),"")</f>
        <v/>
      </c>
      <c r="AI17" s="1">
        <f>IF(Z17=AA17,IF(AA17=AB17,IF(AB17=11,IF(works!L26&gt;works!$C$6,works!L26,""),""),""),"")</f>
        <v>0.531939</v>
      </c>
      <c r="AJ17" s="1" t="str">
        <f>IF(Z17=AA17,IF(AA17=AB17,IF(AB17=10,IF(works!L26&gt;works!$C$6,works!L26,""),""),""),"")</f>
        <v/>
      </c>
      <c r="AK17" s="1">
        <f>IF(works!H26=works!$K$26,IF(works!H26=1,11,10),IF(works!H26=1,1,0))</f>
        <v>11</v>
      </c>
      <c r="AL17" s="1">
        <f>IF(works!I26=works!$K$26,IF(works!I26=1,11,10),IF(works!I26=1,1,0))</f>
        <v>11</v>
      </c>
      <c r="AM17" s="1">
        <f>IF(works!J26=works!$K$26,IF(works!J26=1,11,10),IF(works!J26=1,1,0))</f>
        <v>11</v>
      </c>
      <c r="AN17" s="1">
        <f>IF(works!H26=works!K26,IF(works!H26=works!I26,IF(works!I26=works!J26,1,0),0),0)</f>
        <v>1</v>
      </c>
      <c r="AO17" s="1">
        <f t="shared" si="7"/>
        <v>0</v>
      </c>
      <c r="AP17" s="1">
        <f t="shared" si="8"/>
        <v>0</v>
      </c>
      <c r="AQ17" s="1">
        <f t="shared" si="9"/>
        <v>0</v>
      </c>
      <c r="AR17" s="1" t="str">
        <f>IF(AK17=AL17,IF(AL17=AM17,IF(AM17=11,IF(works!L26&lt;works!$C$6,works!L26,""),""),""),"")</f>
        <v/>
      </c>
      <c r="AS17" s="1" t="str">
        <f>IF(AK17=AL17,IF(AL17=AM17,IF(AM17=10,IF(works!L26&lt;works!$C$6,works!L26,""),""),""),"")</f>
        <v/>
      </c>
      <c r="AT17" s="1">
        <f>IF(AK17=AL17,IF(AL17=AM17,IF(AM17=11,IF(works!L26&gt;works!$C$6,works!L26,""),""),""),"")</f>
        <v>0.531939</v>
      </c>
      <c r="AU17" s="1" t="str">
        <f>IF(AK17=AL17,IF(AL17=AM17,IF(AM17=10,IF(works!L26&gt;works!$C$6,works!L26,""),""),""),"")</f>
        <v/>
      </c>
      <c r="AV17" s="14"/>
      <c r="AW17" s="1" t="str">
        <f>IF(O17=P17,IF(P17=Q17,IF(Q17=AA17,IF(Z17=AA17,IF(AA17=AB17,IF(AB17=AK17,IF(AK17=AL17,IF(AL17=AM17,IF(AM17=11,IF(works!L26&lt;works!$C$6,works!L26,""),""),""),""),""),""),""),""),""),"")</f>
        <v/>
      </c>
      <c r="AX17" s="1" t="str">
        <f>IF(O17=P17,IF(P17=Q17,IF(Q17=AA17,IF(Z17=AA17,IF(AA17=AB17,IF(AB17=AK17,IF(AK17=AL17,IF(AL17=AM17,IF(AM17=10,IF(works!L26&lt;works!$C$6,works!L26,""),""),""),""),""),""),""),""),""),"")</f>
        <v/>
      </c>
      <c r="AY17" s="1">
        <f>IF(O17=P17,IF(P17=Q17,IF(Q17=AA17,IF(Z17=AA17,IF(AA17=AB17,IF(AB17=AK17,IF(AK17=AL17,IF(AL17=AM17,IF(AM17=11,IF(works!L26&gt;works!$C$6,works!L26,""),""),""),""),""),""),""),""),""),"")</f>
        <v>0.531939</v>
      </c>
      <c r="AZ17" s="1" t="str">
        <f>IF(O17=P17,IF(P17=Q17,IF(Q17=AA17,IF(Z17=AA17,IF(AA17=AB17,IF(AB17=AK17,IF(AK17=AL17,IF(AL17=AM17,IF(AM17=10,IF(works!L26&gt;works!$C$6,works!L26,""),""),""),""),""),""),""),""),""),"")</f>
        <v/>
      </c>
      <c r="BA17" s="14"/>
    </row>
    <row r="18" spans="1:53">
      <c r="A18" s="1">
        <f>IF(works!B27=works!E27,IF(works!B27=1,11,10),IF(works!B27=1,1,0))</f>
        <v>11</v>
      </c>
      <c r="B18" s="1">
        <f>IF(works!C27=works!F27,IF(works!C27=1,11,10),IF(works!C27=1,1,0))</f>
        <v>11</v>
      </c>
      <c r="C18" s="1">
        <f>IF(works!D27=works!G27,IF(works!D27=1,11,10),IF(works!D27=1,1,0))</f>
        <v>11</v>
      </c>
      <c r="D18" s="1">
        <f>IF(works!E27=works!H27,IF(works!E27=1,11,10),IF(works!E27=1,1,0))</f>
        <v>11</v>
      </c>
      <c r="E18" s="1">
        <f>IF(works!F27=works!I27,IF(works!F27=1,11,10),IF(works!F27=1,1,0))</f>
        <v>11</v>
      </c>
      <c r="F18" s="1">
        <f>IF(works!G27=works!J27,IF(works!G27=1,11,10),IF(works!G27=1,1,0))</f>
        <v>11</v>
      </c>
      <c r="G18" s="1">
        <f>IF(works!H27=works!B27,IF(works!B27=1,11,10),IF(works!B27=1,1,0))</f>
        <v>11</v>
      </c>
      <c r="H18" s="1">
        <f>IF(works!I27=works!C27,IF(works!C27=1,11,10),IF(works!C27=1,1,0))</f>
        <v>11</v>
      </c>
      <c r="I18" s="1">
        <f>IF(works!J27=works!D27,IF(works!D27=1,11,10),IF(works!D27=1,1,0))</f>
        <v>11</v>
      </c>
      <c r="J18" s="1">
        <f t="shared" si="0"/>
        <v>1</v>
      </c>
      <c r="L18" s="2" t="s">
        <v>148</v>
      </c>
      <c r="M18" s="11">
        <v>0.153</v>
      </c>
      <c r="O18" s="1">
        <f>IF(works!B27=works!$K$27,IF(works!B27=1,11,10),IF(works!B27=1,1,0))</f>
        <v>11</v>
      </c>
      <c r="P18" s="1">
        <f>IF(works!C27=works!$K$27,IF(works!C27=1,11,10),IF(works!C27=1,1,0))</f>
        <v>11</v>
      </c>
      <c r="Q18" s="1">
        <f>IF(works!D27=works!$K$27,IF(works!D27=1,11,10),IF(works!D27=1,1,0))</f>
        <v>11</v>
      </c>
      <c r="R18" s="1">
        <f>IF(works!B27=works!K27,IF(works!B27=works!C27,IF(works!C27=works!D27,1,0),0),0)</f>
        <v>1</v>
      </c>
      <c r="S18" s="1">
        <f t="shared" si="1"/>
        <v>0</v>
      </c>
      <c r="T18" s="1">
        <f t="shared" si="2"/>
        <v>0</v>
      </c>
      <c r="U18" s="1">
        <f t="shared" si="3"/>
        <v>0</v>
      </c>
      <c r="V18" s="1" t="str">
        <f>IF(O18=P18,IF(P18=Q18,IF(Q18=11,IF(works!L27&lt;works!$C$6,works!L27,""),""),""),"")</f>
        <v/>
      </c>
      <c r="W18" s="1" t="str">
        <f>IF(O18=P18,IF(P18=Q18,IF(Q18=10,IF(works!L27&lt;works!$C$6,works!L27,""),""),""),"")</f>
        <v/>
      </c>
      <c r="X18" s="1">
        <f>IF(O18=P18,IF(P18=Q18,IF(Q18=11,IF(works!L27&gt;works!$C$6,works!L27,""),""),""),"")</f>
        <v>0.519694</v>
      </c>
      <c r="Y18" s="1" t="str">
        <f>IF(O18=P18,IF(P18=Q18,IF(Q18=10,IF(works!L27&gt;works!$C$6,works!L27,""),""),""),"")</f>
        <v/>
      </c>
      <c r="Z18" s="1">
        <f>IF(works!E27=works!$K$27,IF(works!E27=1,11,10),IF(works!E27=1,1,0))</f>
        <v>11</v>
      </c>
      <c r="AA18" s="1">
        <f>IF(works!F27=works!$K$27,IF(works!F27=1,11,10),IF(works!F27=1,1,0))</f>
        <v>11</v>
      </c>
      <c r="AB18" s="1">
        <f>IF(works!G27=works!$K$27,IF(works!G27=1,11,10),IF(works!G27=1,1,0))</f>
        <v>11</v>
      </c>
      <c r="AC18" s="1">
        <f>IF(works!E27=works!K27,IF(works!E27=works!F27,IF(works!F27=works!G27,1,0),0),0)</f>
        <v>1</v>
      </c>
      <c r="AD18" s="1">
        <f t="shared" si="4"/>
        <v>0</v>
      </c>
      <c r="AE18" s="1">
        <f t="shared" si="5"/>
        <v>0</v>
      </c>
      <c r="AF18" s="1">
        <f t="shared" si="6"/>
        <v>0</v>
      </c>
      <c r="AG18" s="1" t="str">
        <f>IF(Z18=AA18,IF(AA18=AB18,IF(AB18=11,IF(works!L27&lt;works!$C$6,works!L27,""),""),""),"")</f>
        <v/>
      </c>
      <c r="AH18" s="1" t="str">
        <f>IF(Z18=AA18,IF(AA18=AB18,IF(AB18=10,IF(works!L27&lt;works!$C$6,works!L27,""),""),""),"")</f>
        <v/>
      </c>
      <c r="AI18" s="1">
        <f>IF(Z18=AA18,IF(AA18=AB18,IF(AB18=11,IF(works!L27&gt;works!$C$6,works!L27,""),""),""),"")</f>
        <v>0.519694</v>
      </c>
      <c r="AJ18" s="1" t="str">
        <f>IF(Z18=AA18,IF(AA18=AB18,IF(AB18=10,IF(works!L27&gt;works!$C$6,works!L27,""),""),""),"")</f>
        <v/>
      </c>
      <c r="AK18" s="1">
        <f>IF(works!H27=works!$K$27,IF(works!H27=1,11,10),IF(works!H27=1,1,0))</f>
        <v>11</v>
      </c>
      <c r="AL18" s="1">
        <f>IF(works!I27=works!$K$27,IF(works!I27=1,11,10),IF(works!I27=1,1,0))</f>
        <v>11</v>
      </c>
      <c r="AM18" s="1">
        <f>IF(works!J27=works!$K$27,IF(works!J27=1,11,10),IF(works!J27=1,1,0))</f>
        <v>11</v>
      </c>
      <c r="AN18" s="1">
        <f>IF(works!H27=works!K27,IF(works!H27=works!I27,IF(works!I27=works!J27,1,0),0),0)</f>
        <v>1</v>
      </c>
      <c r="AO18" s="1">
        <f t="shared" si="7"/>
        <v>0</v>
      </c>
      <c r="AP18" s="1">
        <f t="shared" si="8"/>
        <v>0</v>
      </c>
      <c r="AQ18" s="1">
        <f t="shared" si="9"/>
        <v>0</v>
      </c>
      <c r="AR18" s="1" t="str">
        <f>IF(AK18=AL18,IF(AL18=AM18,IF(AM18=11,IF(works!L27&lt;works!$C$6,works!L27,""),""),""),"")</f>
        <v/>
      </c>
      <c r="AS18" s="1" t="str">
        <f>IF(AK18=AL18,IF(AL18=AM18,IF(AM18=10,IF(works!L27&lt;works!$C$6,works!L27,""),""),""),"")</f>
        <v/>
      </c>
      <c r="AT18" s="1">
        <f>IF(AK18=AL18,IF(AL18=AM18,IF(AM18=11,IF(works!L27&gt;works!$C$6,works!L27,""),""),""),"")</f>
        <v>0.519694</v>
      </c>
      <c r="AU18" s="1" t="str">
        <f>IF(AK18=AL18,IF(AL18=AM18,IF(AM18=10,IF(works!L27&gt;works!$C$6,works!L27,""),""),""),"")</f>
        <v/>
      </c>
      <c r="AV18" s="14"/>
      <c r="AW18" s="1" t="str">
        <f>IF(O18=P18,IF(P18=Q18,IF(Q18=AA18,IF(Z18=AA18,IF(AA18=AB18,IF(AB18=AK18,IF(AK18=AL18,IF(AL18=AM18,IF(AM18=11,IF(works!L27&lt;works!$C$6,works!L27,""),""),""),""),""),""),""),""),""),"")</f>
        <v/>
      </c>
      <c r="AX18" s="1" t="str">
        <f>IF(O18=P18,IF(P18=Q18,IF(Q18=AA18,IF(Z18=AA18,IF(AA18=AB18,IF(AB18=AK18,IF(AK18=AL18,IF(AL18=AM18,IF(AM18=10,IF(works!L27&lt;works!$C$6,works!L27,""),""),""),""),""),""),""),""),""),"")</f>
        <v/>
      </c>
      <c r="AY18" s="1">
        <f>IF(O18=P18,IF(P18=Q18,IF(Q18=AA18,IF(Z18=AA18,IF(AA18=AB18,IF(AB18=AK18,IF(AK18=AL18,IF(AL18=AM18,IF(AM18=11,IF(works!L27&gt;works!$C$6,works!L27,""),""),""),""),""),""),""),""),""),"")</f>
        <v>0.519694</v>
      </c>
      <c r="AZ18" s="1" t="str">
        <f>IF(O18=P18,IF(P18=Q18,IF(Q18=AA18,IF(Z18=AA18,IF(AA18=AB18,IF(AB18=AK18,IF(AK18=AL18,IF(AL18=AM18,IF(AM18=10,IF(works!L27&gt;works!$C$6,works!L27,""),""),""),""),""),""),""),""),""),"")</f>
        <v/>
      </c>
      <c r="BA18" s="14"/>
    </row>
    <row r="19" spans="1:53">
      <c r="A19" s="1">
        <f>IF(works!B28=works!E28,IF(works!B28=1,11,10),IF(works!B28=1,1,0))</f>
        <v>11</v>
      </c>
      <c r="B19" s="1">
        <f>IF(works!C28=works!F28,IF(works!C28=1,11,10),IF(works!C28=1,1,0))</f>
        <v>11</v>
      </c>
      <c r="C19" s="1">
        <f>IF(works!D28=works!G28,IF(works!D28=1,11,10),IF(works!D28=1,1,0))</f>
        <v>11</v>
      </c>
      <c r="D19" s="1">
        <f>IF(works!E28=works!H28,IF(works!E28=1,11,10),IF(works!E28=1,1,0))</f>
        <v>11</v>
      </c>
      <c r="E19" s="1">
        <f>IF(works!F28=works!I28,IF(works!F28=1,11,10),IF(works!F28=1,1,0))</f>
        <v>11</v>
      </c>
      <c r="F19" s="1">
        <f>IF(works!G28=works!J28,IF(works!G28=1,11,10),IF(works!G28=1,1,0))</f>
        <v>11</v>
      </c>
      <c r="G19" s="1">
        <f>IF(works!H28=works!B28,IF(works!B28=1,11,10),IF(works!B28=1,1,0))</f>
        <v>11</v>
      </c>
      <c r="H19" s="1">
        <f>IF(works!I28=works!C28,IF(works!C28=1,11,10),IF(works!C28=1,1,0))</f>
        <v>11</v>
      </c>
      <c r="I19" s="1">
        <f>IF(works!J28=works!D28,IF(works!D28=1,11,10),IF(works!D28=1,1,0))</f>
        <v>11</v>
      </c>
      <c r="J19" s="1">
        <f t="shared" si="0"/>
        <v>1</v>
      </c>
      <c r="O19" s="1">
        <f>IF(works!B28=works!$K$28,IF(works!B28=1,11,10),IF(works!B28=1,1,0))</f>
        <v>11</v>
      </c>
      <c r="P19" s="1">
        <f>IF(works!C28=works!$K$28,IF(works!C28=1,11,10),IF(works!C28=1,1,0))</f>
        <v>11</v>
      </c>
      <c r="Q19" s="1">
        <f>IF(works!D28=works!$K$28,IF(works!D28=1,11,10),IF(works!D28=1,1,0))</f>
        <v>11</v>
      </c>
      <c r="R19" s="1">
        <f>IF(works!B28=works!K28,IF(works!B28=works!C28,IF(works!C28=works!D28,1,0),0),0)</f>
        <v>1</v>
      </c>
      <c r="S19" s="1">
        <f t="shared" si="1"/>
        <v>0</v>
      </c>
      <c r="T19" s="1">
        <f t="shared" si="2"/>
        <v>0</v>
      </c>
      <c r="U19" s="1">
        <f t="shared" si="3"/>
        <v>0</v>
      </c>
      <c r="V19" s="1">
        <f>IF(O19=P19,IF(P19=Q19,IF(Q19=11,IF(works!L28&lt;works!$C$6,works!L28,""),""),""),"")</f>
        <v>0.484167</v>
      </c>
      <c r="W19" s="1" t="str">
        <f>IF(O19=P19,IF(P19=Q19,IF(Q19=10,IF(works!L28&lt;works!$C$6,works!L28,""),""),""),"")</f>
        <v/>
      </c>
      <c r="X19" s="1" t="str">
        <f>IF(O19=P19,IF(P19=Q19,IF(Q19=11,IF(works!L28&gt;works!$C$6,works!L28,""),""),""),"")</f>
        <v/>
      </c>
      <c r="Y19" s="1" t="str">
        <f>IF(O19=P19,IF(P19=Q19,IF(Q19=10,IF(works!L28&gt;works!$C$6,works!L28,""),""),""),"")</f>
        <v/>
      </c>
      <c r="Z19" s="1">
        <f>IF(works!E28=works!$K$28,IF(works!E28=1,11,10),IF(works!E28=1,1,0))</f>
        <v>11</v>
      </c>
      <c r="AA19" s="1">
        <f>IF(works!F28=works!$K$28,IF(works!F28=1,11,10),IF(works!F28=1,1,0))</f>
        <v>11</v>
      </c>
      <c r="AB19" s="1">
        <f>IF(works!G28=works!$K$28,IF(works!G28=1,11,10),IF(works!G28=1,1,0))</f>
        <v>11</v>
      </c>
      <c r="AC19" s="1">
        <f>IF(works!E28=works!K28,IF(works!E28=works!F28,IF(works!F28=works!G28,1,0),0),0)</f>
        <v>1</v>
      </c>
      <c r="AD19" s="1">
        <f t="shared" si="4"/>
        <v>0</v>
      </c>
      <c r="AE19" s="1">
        <f t="shared" si="5"/>
        <v>0</v>
      </c>
      <c r="AF19" s="1">
        <f t="shared" si="6"/>
        <v>0</v>
      </c>
      <c r="AG19" s="1">
        <f>IF(Z19=AA19,IF(AA19=AB19,IF(AB19=11,IF(works!L28&lt;works!$C$6,works!L28,""),""),""),"")</f>
        <v>0.484167</v>
      </c>
      <c r="AH19" s="1" t="str">
        <f>IF(Z19=AA19,IF(AA19=AB19,IF(AB19=10,IF(works!L28&lt;works!$C$6,works!L28,""),""),""),"")</f>
        <v/>
      </c>
      <c r="AI19" s="1" t="str">
        <f>IF(Z19=AA19,IF(AA19=AB19,IF(AB19=11,IF(works!L28&gt;works!$C$6,works!L28,""),""),""),"")</f>
        <v/>
      </c>
      <c r="AJ19" s="1" t="str">
        <f>IF(Z19=AA19,IF(AA19=AB19,IF(AB19=10,IF(works!L28&gt;works!$C$6,works!L28,""),""),""),"")</f>
        <v/>
      </c>
      <c r="AK19" s="1">
        <f>IF(works!H28=works!$K$28,IF(works!H28=1,11,10),IF(works!H28=1,1,0))</f>
        <v>11</v>
      </c>
      <c r="AL19" s="1">
        <f>IF(works!I28=works!$K$28,IF(works!I28=1,11,10),IF(works!I28=1,1,0))</f>
        <v>11</v>
      </c>
      <c r="AM19" s="1">
        <f>IF(works!J28=works!$K$28,IF(works!J28=1,11,10),IF(works!J28=1,1,0))</f>
        <v>11</v>
      </c>
      <c r="AN19" s="1">
        <f>IF(works!H28=works!K28,IF(works!H28=works!I28,IF(works!I28=works!J28,1,0),0),0)</f>
        <v>1</v>
      </c>
      <c r="AO19" s="1">
        <f t="shared" si="7"/>
        <v>0</v>
      </c>
      <c r="AP19" s="1">
        <f t="shared" si="8"/>
        <v>0</v>
      </c>
      <c r="AQ19" s="1">
        <f t="shared" si="9"/>
        <v>0</v>
      </c>
      <c r="AR19" s="1">
        <f>IF(AK19=AL19,IF(AL19=AM19,IF(AM19=11,IF(works!L28&lt;works!$C$6,works!L28,""),""),""),"")</f>
        <v>0.484167</v>
      </c>
      <c r="AS19" s="1" t="str">
        <f>IF(AK19=AL19,IF(AL19=AM19,IF(AM19=10,IF(works!L28&lt;works!$C$6,works!L28,""),""),""),"")</f>
        <v/>
      </c>
      <c r="AT19" s="1" t="str">
        <f>IF(AK19=AL19,IF(AL19=AM19,IF(AM19=11,IF(works!L28&gt;works!$C$6,works!L28,""),""),""),"")</f>
        <v/>
      </c>
      <c r="AU19" s="1" t="str">
        <f>IF(AK19=AL19,IF(AL19=AM19,IF(AM19=10,IF(works!L28&gt;works!$C$6,works!L28,""),""),""),"")</f>
        <v/>
      </c>
      <c r="AV19" s="14"/>
      <c r="AW19" s="1">
        <f>IF(O19=P19,IF(P19=Q19,IF(Q19=AA19,IF(Z19=AA19,IF(AA19=AB19,IF(AB19=AK19,IF(AK19=AL19,IF(AL19=AM19,IF(AM19=11,IF(works!L28&lt;works!$C$6,works!L28,""),""),""),""),""),""),""),""),""),"")</f>
        <v>0.484167</v>
      </c>
      <c r="AX19" s="1" t="str">
        <f>IF(O19=P19,IF(P19=Q19,IF(Q19=AA19,IF(Z19=AA19,IF(AA19=AB19,IF(AB19=AK19,IF(AK19=AL19,IF(AL19=AM19,IF(AM19=10,IF(works!L28&lt;works!$C$6,works!L28,""),""),""),""),""),""),""),""),""),"")</f>
        <v/>
      </c>
      <c r="AY19" s="1" t="str">
        <f>IF(O19=P19,IF(P19=Q19,IF(Q19=AA19,IF(Z19=AA19,IF(AA19=AB19,IF(AB19=AK19,IF(AK19=AL19,IF(AL19=AM19,IF(AM19=11,IF(works!L28&gt;works!$C$6,works!L28,""),""),""),""),""),""),""),""),""),"")</f>
        <v/>
      </c>
      <c r="AZ19" s="1" t="str">
        <f>IF(O19=P19,IF(P19=Q19,IF(Q19=AA19,IF(Z19=AA19,IF(AA19=AB19,IF(AB19=AK19,IF(AK19=AL19,IF(AL19=AM19,IF(AM19=10,IF(works!L28&gt;works!$C$6,works!L28,""),""),""),""),""),""),""),""),""),"")</f>
        <v/>
      </c>
      <c r="BA19" s="14"/>
    </row>
    <row r="20" spans="1:53">
      <c r="A20" s="1">
        <f>IF(works!B29=works!E29,IF(works!B29=1,11,10),IF(works!B29=1,1,0))</f>
        <v>11</v>
      </c>
      <c r="B20" s="1">
        <f>IF(works!C29=works!F29,IF(works!C29=1,11,10),IF(works!C29=1,1,0))</f>
        <v>11</v>
      </c>
      <c r="C20" s="1">
        <f>IF(works!D29=works!G29,IF(works!D29=1,11,10),IF(works!D29=1,1,0))</f>
        <v>11</v>
      </c>
      <c r="D20" s="1">
        <f>IF(works!E29=works!H29,IF(works!E29=1,11,10),IF(works!E29=1,1,0))</f>
        <v>11</v>
      </c>
      <c r="E20" s="1">
        <f>IF(works!F29=works!I29,IF(works!F29=1,11,10),IF(works!F29=1,1,0))</f>
        <v>11</v>
      </c>
      <c r="F20" s="1">
        <f>IF(works!G29=works!J29,IF(works!G29=1,11,10),IF(works!G29=1,1,0))</f>
        <v>11</v>
      </c>
      <c r="G20" s="1">
        <f>IF(works!H29=works!B29,IF(works!B29=1,11,10),IF(works!B29=1,1,0))</f>
        <v>11</v>
      </c>
      <c r="H20" s="1">
        <f>IF(works!I29=works!C29,IF(works!C29=1,11,10),IF(works!C29=1,1,0))</f>
        <v>11</v>
      </c>
      <c r="I20" s="1">
        <f>IF(works!J29=works!D29,IF(works!D29=1,11,10),IF(works!D29=1,1,0))</f>
        <v>11</v>
      </c>
      <c r="J20" s="1">
        <f t="shared" si="0"/>
        <v>1</v>
      </c>
      <c r="L20" s="2" t="s">
        <v>149</v>
      </c>
      <c r="M20" s="11">
        <f>M14+M18*M15</f>
        <v>0.522542028964343</v>
      </c>
      <c r="O20" s="1">
        <f>IF(works!B29=works!$K$29,IF(works!B29=1,11,10),IF(works!B29=1,1,0))</f>
        <v>11</v>
      </c>
      <c r="P20" s="1">
        <f>IF(works!C29=works!$K$29,IF(works!C29=1,11,10),IF(works!C29=1,1,0))</f>
        <v>11</v>
      </c>
      <c r="Q20" s="1">
        <f>IF(works!D29=works!$K$29,IF(works!D29=1,11,10),IF(works!D29=1,1,0))</f>
        <v>11</v>
      </c>
      <c r="R20" s="1">
        <f>IF(works!B29=works!K29,IF(works!B29=works!C29,IF(works!C29=works!D29,1,0),0),0)</f>
        <v>1</v>
      </c>
      <c r="S20" s="1">
        <f t="shared" si="1"/>
        <v>0</v>
      </c>
      <c r="T20" s="1">
        <f t="shared" si="2"/>
        <v>0</v>
      </c>
      <c r="U20" s="1">
        <f t="shared" si="3"/>
        <v>0</v>
      </c>
      <c r="V20" s="1" t="str">
        <f>IF(O20=P20,IF(P20=Q20,IF(Q20=11,IF(works!L29&lt;works!$C$6,works!L29,""),""),""),"")</f>
        <v/>
      </c>
      <c r="W20" s="1" t="str">
        <f>IF(O20=P20,IF(P20=Q20,IF(Q20=10,IF(works!L29&lt;works!$C$6,works!L29,""),""),""),"")</f>
        <v/>
      </c>
      <c r="X20" s="1">
        <f>IF(O20=P20,IF(P20=Q20,IF(Q20=11,IF(works!L29&gt;works!$C$6,works!L29,""),""),""),"")</f>
        <v>0.520496</v>
      </c>
      <c r="Y20" s="1" t="str">
        <f>IF(O20=P20,IF(P20=Q20,IF(Q20=10,IF(works!L29&gt;works!$C$6,works!L29,""),""),""),"")</f>
        <v/>
      </c>
      <c r="Z20" s="1">
        <f>IF(works!E29=works!$K$29,IF(works!E29=1,11,10),IF(works!E29=1,1,0))</f>
        <v>11</v>
      </c>
      <c r="AA20" s="1">
        <f>IF(works!F29=works!$K$29,IF(works!F29=1,11,10),IF(works!F29=1,1,0))</f>
        <v>11</v>
      </c>
      <c r="AB20" s="1">
        <f>IF(works!G29=works!$K$29,IF(works!G29=1,11,10),IF(works!G29=1,1,0))</f>
        <v>11</v>
      </c>
      <c r="AC20" s="1">
        <f>IF(works!E29=works!K29,IF(works!E29=works!F29,IF(works!F29=works!G29,1,0),0),0)</f>
        <v>1</v>
      </c>
      <c r="AD20" s="1">
        <f t="shared" si="4"/>
        <v>0</v>
      </c>
      <c r="AE20" s="1">
        <f t="shared" si="5"/>
        <v>0</v>
      </c>
      <c r="AF20" s="1">
        <f t="shared" si="6"/>
        <v>0</v>
      </c>
      <c r="AG20" s="1" t="str">
        <f>IF(Z20=AA20,IF(AA20=AB20,IF(AB20=11,IF(works!L29&lt;works!$C$6,works!L29,""),""),""),"")</f>
        <v/>
      </c>
      <c r="AH20" s="1" t="str">
        <f>IF(Z20=AA20,IF(AA20=AB20,IF(AB20=10,IF(works!L29&lt;works!$C$6,works!L29,""),""),""),"")</f>
        <v/>
      </c>
      <c r="AI20" s="1">
        <f>IF(Z20=AA20,IF(AA20=AB20,IF(AB20=11,IF(works!L29&gt;works!$C$6,works!L29,""),""),""),"")</f>
        <v>0.520496</v>
      </c>
      <c r="AJ20" s="1" t="str">
        <f>IF(Z20=AA20,IF(AA20=AB20,IF(AB20=10,IF(works!L29&gt;works!$C$6,works!L29,""),""),""),"")</f>
        <v/>
      </c>
      <c r="AK20" s="1">
        <f>IF(works!H29=works!$K$29,IF(works!H29=1,11,10),IF(works!H29=1,1,0))</f>
        <v>11</v>
      </c>
      <c r="AL20" s="1">
        <f>IF(works!I29=works!$K$29,IF(works!I29=1,11,10),IF(works!I29=1,1,0))</f>
        <v>11</v>
      </c>
      <c r="AM20" s="1">
        <f>IF(works!J29=works!$K$29,IF(works!J29=1,11,10),IF(works!J29=1,1,0))</f>
        <v>11</v>
      </c>
      <c r="AN20" s="1">
        <f>IF(works!H29=works!K29,IF(works!H29=works!I29,IF(works!I29=works!J29,1,0),0),0)</f>
        <v>1</v>
      </c>
      <c r="AO20" s="1">
        <f t="shared" si="7"/>
        <v>0</v>
      </c>
      <c r="AP20" s="1">
        <f t="shared" si="8"/>
        <v>0</v>
      </c>
      <c r="AQ20" s="1">
        <f t="shared" si="9"/>
        <v>0</v>
      </c>
      <c r="AR20" s="1" t="str">
        <f>IF(AK20=AL20,IF(AL20=AM20,IF(AM20=11,IF(works!L29&lt;works!$C$6,works!L29,""),""),""),"")</f>
        <v/>
      </c>
      <c r="AS20" s="1" t="str">
        <f>IF(AK20=AL20,IF(AL20=AM20,IF(AM20=10,IF(works!L29&lt;works!$C$6,works!L29,""),""),""),"")</f>
        <v/>
      </c>
      <c r="AT20" s="1">
        <f>IF(AK20=AL20,IF(AL20=AM20,IF(AM20=11,IF(works!L29&gt;works!$C$6,works!L29,""),""),""),"")</f>
        <v>0.520496</v>
      </c>
      <c r="AU20" s="1" t="str">
        <f>IF(AK20=AL20,IF(AL20=AM20,IF(AM20=10,IF(works!L29&gt;works!$C$6,works!L29,""),""),""),"")</f>
        <v/>
      </c>
      <c r="AV20" s="14"/>
      <c r="AW20" s="1" t="str">
        <f>IF(O20=P20,IF(P20=Q20,IF(Q20=AA20,IF(Z20=AA20,IF(AA20=AB20,IF(AB20=AK20,IF(AK20=AL20,IF(AL20=AM20,IF(AM20=11,IF(works!L29&lt;works!$C$6,works!L29,""),""),""),""),""),""),""),""),""),"")</f>
        <v/>
      </c>
      <c r="AX20" s="1" t="str">
        <f>IF(O20=P20,IF(P20=Q20,IF(Q20=AA20,IF(Z20=AA20,IF(AA20=AB20,IF(AB20=AK20,IF(AK20=AL20,IF(AL20=AM20,IF(AM20=10,IF(works!L29&lt;works!$C$6,works!L29,""),""),""),""),""),""),""),""),""),"")</f>
        <v/>
      </c>
      <c r="AY20" s="1">
        <f>IF(O20=P20,IF(P20=Q20,IF(Q20=AA20,IF(Z20=AA20,IF(AA20=AB20,IF(AB20=AK20,IF(AK20=AL20,IF(AL20=AM20,IF(AM20=11,IF(works!L29&gt;works!$C$6,works!L29,""),""),""),""),""),""),""),""),""),"")</f>
        <v>0.520496</v>
      </c>
      <c r="AZ20" s="1" t="str">
        <f>IF(O20=P20,IF(P20=Q20,IF(Q20=AA20,IF(Z20=AA20,IF(AA20=AB20,IF(AB20=AK20,IF(AK20=AL20,IF(AL20=AM20,IF(AM20=10,IF(works!L29&gt;works!$C$6,works!L29,""),""),""),""),""),""),""),""),""),"")</f>
        <v/>
      </c>
      <c r="BA20" s="14"/>
    </row>
    <row r="21" spans="1:53">
      <c r="A21" s="1">
        <f>IF(works!B30=works!E30,IF(works!B30=1,11,10),IF(works!B30=1,1,0))</f>
        <v>11</v>
      </c>
      <c r="B21" s="1">
        <f>IF(works!C30=works!F30,IF(works!C30=1,11,10),IF(works!C30=1,1,0))</f>
        <v>11</v>
      </c>
      <c r="C21" s="1">
        <f>IF(works!D30=works!G30,IF(works!D30=1,11,10),IF(works!D30=1,1,0))</f>
        <v>11</v>
      </c>
      <c r="D21" s="1">
        <f>IF(works!E30=works!H30,IF(works!E30=1,11,10),IF(works!E30=1,1,0))</f>
        <v>11</v>
      </c>
      <c r="E21" s="1">
        <f>IF(works!F30=works!I30,IF(works!F30=1,11,10),IF(works!F30=1,1,0))</f>
        <v>11</v>
      </c>
      <c r="F21" s="1">
        <f>IF(works!G30=works!J30,IF(works!G30=1,11,10),IF(works!G30=1,1,0))</f>
        <v>11</v>
      </c>
      <c r="G21" s="1">
        <f>IF(works!H30=works!B30,IF(works!B30=1,11,10),IF(works!B30=1,1,0))</f>
        <v>11</v>
      </c>
      <c r="H21" s="1">
        <f>IF(works!I30=works!C30,IF(works!C30=1,11,10),IF(works!C30=1,1,0))</f>
        <v>11</v>
      </c>
      <c r="I21" s="1">
        <f>IF(works!J30=works!D30,IF(works!D30=1,11,10),IF(works!D30=1,1,0))</f>
        <v>11</v>
      </c>
      <c r="J21" s="1">
        <f t="shared" si="0"/>
        <v>1</v>
      </c>
      <c r="L21" s="2" t="s">
        <v>150</v>
      </c>
      <c r="M21" s="11">
        <f>M14-M18*M15</f>
        <v>0.509672611035657</v>
      </c>
      <c r="O21" s="1">
        <f>IF(works!B30=works!$K$30,IF(works!B30=1,11,10),IF(works!B30=1,1,0))</f>
        <v>11</v>
      </c>
      <c r="P21" s="1">
        <f>IF(works!C30=works!$K$30,IF(works!C30=1,11,10),IF(works!C30=1,1,0))</f>
        <v>11</v>
      </c>
      <c r="Q21" s="1">
        <f>IF(works!D30=works!$K$30,IF(works!D30=1,11,10),IF(works!D30=1,1,0))</f>
        <v>11</v>
      </c>
      <c r="R21" s="1">
        <f>IF(works!B30=works!K30,IF(works!B30=works!C30,IF(works!C30=works!D30,1,0),0),0)</f>
        <v>1</v>
      </c>
      <c r="S21" s="1">
        <f t="shared" si="1"/>
        <v>0</v>
      </c>
      <c r="T21" s="1">
        <f t="shared" si="2"/>
        <v>0</v>
      </c>
      <c r="U21" s="1">
        <f t="shared" si="3"/>
        <v>0</v>
      </c>
      <c r="V21" s="1">
        <f>IF(O21=P21,IF(P21=Q21,IF(Q21=11,IF(works!L30&lt;works!$C$6,works!L30,""),""),""),"")</f>
        <v>0.477236</v>
      </c>
      <c r="W21" s="1" t="str">
        <f>IF(O21=P21,IF(P21=Q21,IF(Q21=10,IF(works!L30&lt;works!$C$6,works!L30,""),""),""),"")</f>
        <v/>
      </c>
      <c r="X21" s="1" t="str">
        <f>IF(O21=P21,IF(P21=Q21,IF(Q21=11,IF(works!L30&gt;works!$C$6,works!L30,""),""),""),"")</f>
        <v/>
      </c>
      <c r="Y21" s="1" t="str">
        <f>IF(O21=P21,IF(P21=Q21,IF(Q21=10,IF(works!L30&gt;works!$C$6,works!L30,""),""),""),"")</f>
        <v/>
      </c>
      <c r="Z21" s="1">
        <f>IF(works!E30=works!$K$30,IF(works!E30=1,11,10),IF(works!E30=1,1,0))</f>
        <v>11</v>
      </c>
      <c r="AA21" s="1">
        <f>IF(works!F30=works!$K$30,IF(works!F30=1,11,10),IF(works!F30=1,1,0))</f>
        <v>11</v>
      </c>
      <c r="AB21" s="1">
        <f>IF(works!G30=works!$K$30,IF(works!G30=1,11,10),IF(works!G30=1,1,0))</f>
        <v>11</v>
      </c>
      <c r="AC21" s="1">
        <f>IF(works!E30=works!K30,IF(works!E30=works!F30,IF(works!F30=works!G30,1,0),0),0)</f>
        <v>1</v>
      </c>
      <c r="AD21" s="1">
        <f t="shared" si="4"/>
        <v>0</v>
      </c>
      <c r="AE21" s="1">
        <f t="shared" si="5"/>
        <v>0</v>
      </c>
      <c r="AF21" s="1">
        <f t="shared" si="6"/>
        <v>0</v>
      </c>
      <c r="AG21" s="1">
        <f>IF(Z21=AA21,IF(AA21=AB21,IF(AB21=11,IF(works!L30&lt;works!$C$6,works!L30,""),""),""),"")</f>
        <v>0.477236</v>
      </c>
      <c r="AH21" s="1" t="str">
        <f>IF(Z21=AA21,IF(AA21=AB21,IF(AB21=10,IF(works!L30&lt;works!$C$6,works!L30,""),""),""),"")</f>
        <v/>
      </c>
      <c r="AI21" s="1" t="str">
        <f>IF(Z21=AA21,IF(AA21=AB21,IF(AB21=11,IF(works!L30&gt;works!$C$6,works!L30,""),""),""),"")</f>
        <v/>
      </c>
      <c r="AJ21" s="1" t="str">
        <f>IF(Z21=AA21,IF(AA21=AB21,IF(AB21=10,IF(works!L30&gt;works!$C$6,works!L30,""),""),""),"")</f>
        <v/>
      </c>
      <c r="AK21" s="1">
        <f>IF(works!H30=works!$K$30,IF(works!H30=1,11,10),IF(works!H30=1,1,0))</f>
        <v>11</v>
      </c>
      <c r="AL21" s="1">
        <f>IF(works!I30=works!$K$30,IF(works!I30=1,11,10),IF(works!I30=1,1,0))</f>
        <v>11</v>
      </c>
      <c r="AM21" s="1">
        <f>IF(works!J30=works!$K$30,IF(works!J30=1,11,10),IF(works!J30=1,1,0))</f>
        <v>11</v>
      </c>
      <c r="AN21" s="1">
        <f>IF(works!H30=works!K30,IF(works!H30=works!I30,IF(works!I30=works!J30,1,0),0),0)</f>
        <v>1</v>
      </c>
      <c r="AO21" s="1">
        <f t="shared" si="7"/>
        <v>0</v>
      </c>
      <c r="AP21" s="1">
        <f t="shared" si="8"/>
        <v>0</v>
      </c>
      <c r="AQ21" s="1">
        <f t="shared" si="9"/>
        <v>0</v>
      </c>
      <c r="AR21" s="1">
        <f>IF(AK21=AL21,IF(AL21=AM21,IF(AM21=11,IF(works!L30&lt;works!$C$6,works!L30,""),""),""),"")</f>
        <v>0.477236</v>
      </c>
      <c r="AS21" s="1" t="str">
        <f>IF(AK21=AL21,IF(AL21=AM21,IF(AM21=10,IF(works!L30&lt;works!$C$6,works!L30,""),""),""),"")</f>
        <v/>
      </c>
      <c r="AT21" s="1" t="str">
        <f>IF(AK21=AL21,IF(AL21=AM21,IF(AM21=11,IF(works!L30&gt;works!$C$6,works!L30,""),""),""),"")</f>
        <v/>
      </c>
      <c r="AU21" s="1" t="str">
        <f>IF(AK21=AL21,IF(AL21=AM21,IF(AM21=10,IF(works!L30&gt;works!$C$6,works!L30,""),""),""),"")</f>
        <v/>
      </c>
      <c r="AV21" s="14"/>
      <c r="AW21" s="1">
        <f>IF(O21=P21,IF(P21=Q21,IF(Q21=AA21,IF(Z21=AA21,IF(AA21=AB21,IF(AB21=AK21,IF(AK21=AL21,IF(AL21=AM21,IF(AM21=11,IF(works!L30&lt;works!$C$6,works!L30,""),""),""),""),""),""),""),""),""),"")</f>
        <v>0.477236</v>
      </c>
      <c r="AX21" s="1" t="str">
        <f>IF(O21=P21,IF(P21=Q21,IF(Q21=AA21,IF(Z21=AA21,IF(AA21=AB21,IF(AB21=AK21,IF(AK21=AL21,IF(AL21=AM21,IF(AM21=10,IF(works!L30&lt;works!$C$6,works!L30,""),""),""),""),""),""),""),""),""),"")</f>
        <v/>
      </c>
      <c r="AY21" s="1" t="str">
        <f>IF(O21=P21,IF(P21=Q21,IF(Q21=AA21,IF(Z21=AA21,IF(AA21=AB21,IF(AB21=AK21,IF(AK21=AL21,IF(AL21=AM21,IF(AM21=11,IF(works!L30&gt;works!$C$6,works!L30,""),""),""),""),""),""),""),""),""),"")</f>
        <v/>
      </c>
      <c r="AZ21" s="1" t="str">
        <f>IF(O21=P21,IF(P21=Q21,IF(Q21=AA21,IF(Z21=AA21,IF(AA21=AB21,IF(AB21=AK21,IF(AK21=AL21,IF(AL21=AM21,IF(AM21=10,IF(works!L30&gt;works!$C$6,works!L30,""),""),""),""),""),""),""),""),""),"")</f>
        <v/>
      </c>
      <c r="BA21" s="14"/>
    </row>
    <row r="22" spans="1:53">
      <c r="A22" s="1">
        <f>IF(works!B31=works!E31,IF(works!B31=1,11,10),IF(works!B31=1,1,0))</f>
        <v>11</v>
      </c>
      <c r="B22" s="1">
        <f>IF(works!C31=works!F31,IF(works!C31=1,11,10),IF(works!C31=1,1,0))</f>
        <v>1</v>
      </c>
      <c r="C22" s="1">
        <f>IF(works!D31=works!G31,IF(works!D31=1,11,10),IF(works!D31=1,1,0))</f>
        <v>0</v>
      </c>
      <c r="D22" s="1">
        <f>IF(works!E31=works!H31,IF(works!E31=1,11,10),IF(works!E31=1,1,0))</f>
        <v>1</v>
      </c>
      <c r="E22" s="1">
        <f>IF(works!F31=works!I31,IF(works!F31=1,11,10),IF(works!F31=1,1,0))</f>
        <v>0</v>
      </c>
      <c r="F22" s="1">
        <f>IF(works!G31=works!J31,IF(works!G31=1,11,10),IF(works!G31=1,1,0))</f>
        <v>1</v>
      </c>
      <c r="G22" s="1">
        <f>IF(works!H31=works!B31,IF(works!B31=1,11,10),IF(works!B31=1,1,0))</f>
        <v>1</v>
      </c>
      <c r="H22" s="1">
        <f>IF(works!I31=works!C31,IF(works!C31=1,11,10),IF(works!C31=1,1,0))</f>
        <v>11</v>
      </c>
      <c r="I22" s="1">
        <f>IF(works!J31=works!D31,IF(works!D31=1,11,10),IF(works!D31=1,1,0))</f>
        <v>10</v>
      </c>
      <c r="J22" s="1">
        <f t="shared" si="0"/>
        <v>0</v>
      </c>
      <c r="L22" s="2" t="s">
        <v>151</v>
      </c>
      <c r="M22" s="11">
        <f>M17*M15</f>
        <v>0.0648097157781197</v>
      </c>
      <c r="O22" s="1">
        <f>IF(works!B31=works!$K$31,IF(works!B31=1,11,10),IF(works!B31=1,1,0))</f>
        <v>11</v>
      </c>
      <c r="P22" s="1">
        <f>IF(works!C31=works!$K$31,IF(works!C31=1,11,10),IF(works!C31=1,1,0))</f>
        <v>11</v>
      </c>
      <c r="Q22" s="1">
        <f>IF(works!D31=works!$K$31,IF(works!D31=1,11,10),IF(works!D31=1,1,0))</f>
        <v>0</v>
      </c>
      <c r="R22" s="1">
        <f>IF(works!B31=works!K31,IF(works!B31=works!C31,IF(works!C31=works!D31,1,0),0),0)</f>
        <v>0</v>
      </c>
      <c r="S22" s="1">
        <f t="shared" si="1"/>
        <v>0</v>
      </c>
      <c r="T22" s="1">
        <f t="shared" si="2"/>
        <v>0</v>
      </c>
      <c r="U22" s="1">
        <f t="shared" si="3"/>
        <v>1</v>
      </c>
      <c r="V22" s="1" t="str">
        <f>IF(O22=P22,IF(P22=Q22,IF(Q22=11,IF(works!L31&lt;works!$C$6,works!L31,""),""),""),"")</f>
        <v/>
      </c>
      <c r="W22" s="1" t="str">
        <f>IF(O22=P22,IF(P22=Q22,IF(Q22=10,IF(works!L31&lt;works!$C$6,works!L31,""),""),""),"")</f>
        <v/>
      </c>
      <c r="X22" s="1" t="str">
        <f>IF(O22=P22,IF(P22=Q22,IF(Q22=11,IF(works!L31&gt;works!$C$6,works!L31,""),""),""),"")</f>
        <v/>
      </c>
      <c r="Y22" s="1" t="str">
        <f>IF(O22=P22,IF(P22=Q22,IF(Q22=10,IF(works!L31&gt;works!$C$6,works!L31,""),""),""),"")</f>
        <v/>
      </c>
      <c r="Z22" s="1">
        <f>IF(works!E31=works!$K$31,IF(works!E31=1,11,10),IF(works!E31=1,1,0))</f>
        <v>11</v>
      </c>
      <c r="AA22" s="1">
        <f>IF(works!F31=works!$K$31,IF(works!F31=1,11,10),IF(works!F31=1,1,0))</f>
        <v>0</v>
      </c>
      <c r="AB22" s="1">
        <f>IF(works!G31=works!$K$31,IF(works!G31=1,11,10),IF(works!G31=1,1,0))</f>
        <v>11</v>
      </c>
      <c r="AC22" s="1">
        <f>IF(works!E31=works!K31,IF(works!E31=works!F31,IF(works!F31=works!G31,1,0),0),0)</f>
        <v>0</v>
      </c>
      <c r="AD22" s="1">
        <f t="shared" si="4"/>
        <v>0</v>
      </c>
      <c r="AE22" s="1">
        <f t="shared" si="5"/>
        <v>0</v>
      </c>
      <c r="AF22" s="1">
        <f t="shared" si="6"/>
        <v>1</v>
      </c>
      <c r="AG22" s="1" t="str">
        <f>IF(Z22=AA22,IF(AA22=AB22,IF(AB22=11,IF(works!L31&lt;works!$C$6,works!L31,""),""),""),"")</f>
        <v/>
      </c>
      <c r="AH22" s="1" t="str">
        <f>IF(Z22=AA22,IF(AA22=AB22,IF(AB22=10,IF(works!L31&lt;works!$C$6,works!L31,""),""),""),"")</f>
        <v/>
      </c>
      <c r="AI22" s="1" t="str">
        <f>IF(Z22=AA22,IF(AA22=AB22,IF(AB22=11,IF(works!L31&gt;works!$C$6,works!L31,""),""),""),"")</f>
        <v/>
      </c>
      <c r="AJ22" s="1" t="str">
        <f>IF(Z22=AA22,IF(AA22=AB22,IF(AB22=10,IF(works!L31&gt;works!$C$6,works!L31,""),""),""),"")</f>
        <v/>
      </c>
      <c r="AK22" s="1">
        <f>IF(works!H31=works!$K$31,IF(works!H31=1,11,10),IF(works!H31=1,1,0))</f>
        <v>0</v>
      </c>
      <c r="AL22" s="1">
        <f>IF(works!I31=works!$K$31,IF(works!I31=1,11,10),IF(works!I31=1,1,0))</f>
        <v>11</v>
      </c>
      <c r="AM22" s="1">
        <f>IF(works!J31=works!$K$31,IF(works!J31=1,11,10),IF(works!J31=1,1,0))</f>
        <v>0</v>
      </c>
      <c r="AN22" s="1">
        <f>IF(works!H31=works!K31,IF(works!H31=works!I31,IF(works!I31=works!J31,1,0),0),0)</f>
        <v>0</v>
      </c>
      <c r="AO22" s="1">
        <f t="shared" si="7"/>
        <v>0</v>
      </c>
      <c r="AP22" s="1">
        <f t="shared" si="8"/>
        <v>0</v>
      </c>
      <c r="AQ22" s="1">
        <f t="shared" si="9"/>
        <v>1</v>
      </c>
      <c r="AR22" s="1" t="str">
        <f>IF(AK22=AL22,IF(AL22=AM22,IF(AM22=11,IF(works!L31&lt;works!$C$6,works!L31,""),""),""),"")</f>
        <v/>
      </c>
      <c r="AS22" s="1" t="str">
        <f>IF(AK22=AL22,IF(AL22=AM22,IF(AM22=10,IF(works!L31&lt;works!$C$6,works!L31,""),""),""),"")</f>
        <v/>
      </c>
      <c r="AT22" s="1" t="str">
        <f>IF(AK22=AL22,IF(AL22=AM22,IF(AM22=11,IF(works!L31&gt;works!$C$6,works!L31,""),""),""),"")</f>
        <v/>
      </c>
      <c r="AU22" s="1" t="str">
        <f>IF(AK22=AL22,IF(AL22=AM22,IF(AM22=10,IF(works!L31&gt;works!$C$6,works!L31,""),""),""),"")</f>
        <v/>
      </c>
      <c r="AV22" s="14"/>
      <c r="AW22" s="1" t="str">
        <f>IF(O22=P22,IF(P22=Q22,IF(Q22=AA22,IF(Z22=AA22,IF(AA22=AB22,IF(AB22=AK22,IF(AK22=AL22,IF(AL22=AM22,IF(AM22=11,IF(works!L31&lt;works!$C$6,works!L31,""),""),""),""),""),""),""),""),""),"")</f>
        <v/>
      </c>
      <c r="AX22" s="1" t="str">
        <f>IF(O22=P22,IF(P22=Q22,IF(Q22=AA22,IF(Z22=AA22,IF(AA22=AB22,IF(AB22=AK22,IF(AK22=AL22,IF(AL22=AM22,IF(AM22=10,IF(works!L31&lt;works!$C$6,works!L31,""),""),""),""),""),""),""),""),""),"")</f>
        <v/>
      </c>
      <c r="AY22" s="1" t="str">
        <f>IF(O22=P22,IF(P22=Q22,IF(Q22=AA22,IF(Z22=AA22,IF(AA22=AB22,IF(AB22=AK22,IF(AK22=AL22,IF(AL22=AM22,IF(AM22=11,IF(works!L31&gt;works!$C$6,works!L31,""),""),""),""),""),""),""),""),""),"")</f>
        <v/>
      </c>
      <c r="AZ22" s="1" t="str">
        <f>IF(O22=P22,IF(P22=Q22,IF(Q22=AA22,IF(Z22=AA22,IF(AA22=AB22,IF(AB22=AK22,IF(AK22=AL22,IF(AL22=AM22,IF(AM22=10,IF(works!L31&gt;works!$C$6,works!L31,""),""),""),""),""),""),""),""),""),"")</f>
        <v/>
      </c>
      <c r="BA22" s="14"/>
    </row>
    <row r="23" spans="1:53">
      <c r="A23" s="1">
        <f>IF(works!B32=works!E32,IF(works!B32=1,11,10),IF(works!B32=1,1,0))</f>
        <v>10</v>
      </c>
      <c r="B23" s="1">
        <f>IF(works!C32=works!F32,IF(works!C32=1,11,10),IF(works!C32=1,1,0))</f>
        <v>0</v>
      </c>
      <c r="C23" s="1">
        <f>IF(works!D32=works!G32,IF(works!D32=1,11,10),IF(works!D32=1,1,0))</f>
        <v>1</v>
      </c>
      <c r="D23" s="1">
        <f>IF(works!E32=works!H32,IF(works!E32=1,11,10),IF(works!E32=1,1,0))</f>
        <v>0</v>
      </c>
      <c r="E23" s="1">
        <f>IF(works!F32=works!I32,IF(works!F32=1,11,10),IF(works!F32=1,1,0))</f>
        <v>11</v>
      </c>
      <c r="F23" s="1">
        <f>IF(works!G32=works!J32,IF(works!G32=1,11,10),IF(works!G32=1,1,0))</f>
        <v>10</v>
      </c>
      <c r="G23" s="1">
        <f>IF(works!H32=works!B32,IF(works!B32=1,11,10),IF(works!B32=1,1,0))</f>
        <v>0</v>
      </c>
      <c r="H23" s="1">
        <f>IF(works!I32=works!C32,IF(works!C32=1,11,10),IF(works!C32=1,1,0))</f>
        <v>0</v>
      </c>
      <c r="I23" s="1">
        <f>IF(works!J32=works!D32,IF(works!D32=1,11,10),IF(works!D32=1,1,0))</f>
        <v>1</v>
      </c>
      <c r="J23" s="1">
        <f t="shared" si="0"/>
        <v>0</v>
      </c>
      <c r="L23" s="2" t="s">
        <v>152</v>
      </c>
      <c r="M23" s="11">
        <f>M16*M15</f>
        <v>0.0193041268930285</v>
      </c>
      <c r="O23" s="1">
        <f>IF(works!B32=works!$K$32,IF(works!B32=1,11,10),IF(works!B32=1,1,0))</f>
        <v>10</v>
      </c>
      <c r="P23" s="1">
        <f>IF(works!C32=works!$K$32,IF(works!C32=1,11,10),IF(works!C32=1,1,0))</f>
        <v>10</v>
      </c>
      <c r="Q23" s="1">
        <f>IF(works!D32=works!$K$32,IF(works!D32=1,11,10),IF(works!D32=1,1,0))</f>
        <v>1</v>
      </c>
      <c r="R23" s="1">
        <f>IF(works!B32=works!K32,IF(works!B32=works!C32,IF(works!C32=works!D32,1,0),0),0)</f>
        <v>0</v>
      </c>
      <c r="S23" s="1">
        <f t="shared" si="1"/>
        <v>0</v>
      </c>
      <c r="T23" s="1">
        <f t="shared" si="2"/>
        <v>0</v>
      </c>
      <c r="U23" s="1">
        <f t="shared" si="3"/>
        <v>1</v>
      </c>
      <c r="V23" s="1" t="str">
        <f>IF(O23=P23,IF(P23=Q23,IF(Q23=11,IF(works!L32&lt;works!$C$6,works!L32,""),""),""),"")</f>
        <v/>
      </c>
      <c r="W23" s="1" t="str">
        <f>IF(O23=P23,IF(P23=Q23,IF(Q23=10,IF(works!L32&lt;works!$C$6,works!L32,""),""),""),"")</f>
        <v/>
      </c>
      <c r="X23" s="1" t="str">
        <f>IF(O23=P23,IF(P23=Q23,IF(Q23=11,IF(works!L32&gt;works!$C$6,works!L32,""),""),""),"")</f>
        <v/>
      </c>
      <c r="Y23" s="1" t="str">
        <f>IF(O23=P23,IF(P23=Q23,IF(Q23=10,IF(works!L32&gt;works!$C$6,works!L32,""),""),""),"")</f>
        <v/>
      </c>
      <c r="Z23" s="1">
        <f>IF(works!E32=works!$K$32,IF(works!E32=1,11,10),IF(works!E32=1,1,0))</f>
        <v>10</v>
      </c>
      <c r="AA23" s="1">
        <f>IF(works!F32=works!$K$32,IF(works!F32=1,11,10),IF(works!F32=1,1,0))</f>
        <v>1</v>
      </c>
      <c r="AB23" s="1">
        <f>IF(works!G32=works!$K$32,IF(works!G32=1,11,10),IF(works!G32=1,1,0))</f>
        <v>10</v>
      </c>
      <c r="AC23" s="1">
        <f>IF(works!E32=works!K32,IF(works!E32=works!F32,IF(works!F32=works!G32,1,0),0),0)</f>
        <v>0</v>
      </c>
      <c r="AD23" s="1">
        <f t="shared" si="4"/>
        <v>0</v>
      </c>
      <c r="AE23" s="1">
        <f t="shared" si="5"/>
        <v>0</v>
      </c>
      <c r="AF23" s="1">
        <f t="shared" si="6"/>
        <v>1</v>
      </c>
      <c r="AG23" s="1" t="str">
        <f>IF(Z23=AA23,IF(AA23=AB23,IF(AB23=11,IF(works!L32&lt;works!$C$6,works!L32,""),""),""),"")</f>
        <v/>
      </c>
      <c r="AH23" s="1" t="str">
        <f>IF(Z23=AA23,IF(AA23=AB23,IF(AB23=10,IF(works!L32&lt;works!$C$6,works!L32,""),""),""),"")</f>
        <v/>
      </c>
      <c r="AI23" s="1" t="str">
        <f>IF(Z23=AA23,IF(AA23=AB23,IF(AB23=11,IF(works!L32&gt;works!$C$6,works!L32,""),""),""),"")</f>
        <v/>
      </c>
      <c r="AJ23" s="1" t="str">
        <f>IF(Z23=AA23,IF(AA23=AB23,IF(AB23=10,IF(works!L32&gt;works!$C$6,works!L32,""),""),""),"")</f>
        <v/>
      </c>
      <c r="AK23" s="1">
        <f>IF(works!H32=works!$K$32,IF(works!H32=1,11,10),IF(works!H32=1,1,0))</f>
        <v>1</v>
      </c>
      <c r="AL23" s="1">
        <f>IF(works!I32=works!$K$32,IF(works!I32=1,11,10),IF(works!I32=1,1,0))</f>
        <v>1</v>
      </c>
      <c r="AM23" s="1">
        <f>IF(works!J32=works!$K$32,IF(works!J32=1,11,10),IF(works!J32=1,1,0))</f>
        <v>10</v>
      </c>
      <c r="AN23" s="1">
        <f>IF(works!H32=works!K32,IF(works!H32=works!I32,IF(works!I32=works!J32,1,0),0),0)</f>
        <v>0</v>
      </c>
      <c r="AO23" s="1">
        <f t="shared" si="7"/>
        <v>0</v>
      </c>
      <c r="AP23" s="1">
        <f t="shared" si="8"/>
        <v>0</v>
      </c>
      <c r="AQ23" s="1">
        <f t="shared" si="9"/>
        <v>1</v>
      </c>
      <c r="AR23" s="1" t="str">
        <f>IF(AK23=AL23,IF(AL23=AM23,IF(AM23=11,IF(works!L32&lt;works!$C$6,works!L32,""),""),""),"")</f>
        <v/>
      </c>
      <c r="AS23" s="1" t="str">
        <f>IF(AK23=AL23,IF(AL23=AM23,IF(AM23=10,IF(works!L32&lt;works!$C$6,works!L32,""),""),""),"")</f>
        <v/>
      </c>
      <c r="AT23" s="1" t="str">
        <f>IF(AK23=AL23,IF(AL23=AM23,IF(AM23=11,IF(works!L32&gt;works!$C$6,works!L32,""),""),""),"")</f>
        <v/>
      </c>
      <c r="AU23" s="1" t="str">
        <f>IF(AK23=AL23,IF(AL23=AM23,IF(AM23=10,IF(works!L32&gt;works!$C$6,works!L32,""),""),""),"")</f>
        <v/>
      </c>
      <c r="AV23" s="14"/>
      <c r="AW23" s="1" t="str">
        <f>IF(O23=P23,IF(P23=Q23,IF(Q23=AA23,IF(Z23=AA23,IF(AA23=AB23,IF(AB23=AK23,IF(AK23=AL23,IF(AL23=AM23,IF(AM23=11,IF(works!L32&lt;works!$C$6,works!L32,""),""),""),""),""),""),""),""),""),"")</f>
        <v/>
      </c>
      <c r="AX23" s="1" t="str">
        <f>IF(O23=P23,IF(P23=Q23,IF(Q23=AA23,IF(Z23=AA23,IF(AA23=AB23,IF(AB23=AK23,IF(AK23=AL23,IF(AL23=AM23,IF(AM23=10,IF(works!L32&lt;works!$C$6,works!L32,""),""),""),""),""),""),""),""),""),"")</f>
        <v/>
      </c>
      <c r="AY23" s="1" t="str">
        <f>IF(O23=P23,IF(P23=Q23,IF(Q23=AA23,IF(Z23=AA23,IF(AA23=AB23,IF(AB23=AK23,IF(AK23=AL23,IF(AL23=AM23,IF(AM23=11,IF(works!L32&gt;works!$C$6,works!L32,""),""),""),""),""),""),""),""),""),"")</f>
        <v/>
      </c>
      <c r="AZ23" s="1" t="str">
        <f>IF(O23=P23,IF(P23=Q23,IF(Q23=AA23,IF(Z23=AA23,IF(AA23=AB23,IF(AB23=AK23,IF(AK23=AL23,IF(AL23=AM23,IF(AM23=10,IF(works!L32&gt;works!$C$6,works!L32,""),""),""),""),""),""),""),""),""),"")</f>
        <v/>
      </c>
      <c r="BA23" s="14"/>
    </row>
    <row r="24" spans="1:53">
      <c r="A24" s="1">
        <f>IF(works!B33=works!E33,IF(works!B33=1,11,10),IF(works!B33=1,1,0))</f>
        <v>11</v>
      </c>
      <c r="B24" s="1">
        <f>IF(works!C33=works!F33,IF(works!C33=1,11,10),IF(works!C33=1,1,0))</f>
        <v>11</v>
      </c>
      <c r="C24" s="1">
        <f>IF(works!D33=works!G33,IF(works!D33=1,11,10),IF(works!D33=1,1,0))</f>
        <v>11</v>
      </c>
      <c r="D24" s="1">
        <f>IF(works!E33=works!H33,IF(works!E33=1,11,10),IF(works!E33=1,1,0))</f>
        <v>11</v>
      </c>
      <c r="E24" s="1">
        <f>IF(works!F33=works!I33,IF(works!F33=1,11,10),IF(works!F33=1,1,0))</f>
        <v>11</v>
      </c>
      <c r="F24" s="1">
        <f>IF(works!G33=works!J33,IF(works!G33=1,11,10),IF(works!G33=1,1,0))</f>
        <v>11</v>
      </c>
      <c r="G24" s="1">
        <f>IF(works!H33=works!B33,IF(works!B33=1,11,10),IF(works!B33=1,1,0))</f>
        <v>11</v>
      </c>
      <c r="H24" s="1">
        <f>IF(works!I33=works!C33,IF(works!C33=1,11,10),IF(works!C33=1,1,0))</f>
        <v>11</v>
      </c>
      <c r="I24" s="1">
        <f>IF(works!J33=works!D33,IF(works!D33=1,11,10),IF(works!D33=1,1,0))</f>
        <v>11</v>
      </c>
      <c r="J24" s="1">
        <f t="shared" si="0"/>
        <v>1</v>
      </c>
      <c r="O24" s="1">
        <f>IF(works!B33=works!$K$33,IF(works!B33=1,11,10),IF(works!B33=1,1,0))</f>
        <v>11</v>
      </c>
      <c r="P24" s="1">
        <f>IF(works!C33=works!$K$33,IF(works!C33=1,11,10),IF(works!C33=1,1,0))</f>
        <v>11</v>
      </c>
      <c r="Q24" s="1">
        <f>IF(works!D33=works!$K$33,IF(works!D33=1,11,10),IF(works!D33=1,1,0))</f>
        <v>11</v>
      </c>
      <c r="R24" s="1">
        <f>IF(works!B33=works!K33,IF(works!B33=works!C33,IF(works!C33=works!D33,1,0),0),0)</f>
        <v>1</v>
      </c>
      <c r="S24" s="1">
        <f t="shared" si="1"/>
        <v>0</v>
      </c>
      <c r="T24" s="1">
        <f t="shared" si="2"/>
        <v>0</v>
      </c>
      <c r="U24" s="1">
        <f t="shared" si="3"/>
        <v>0</v>
      </c>
      <c r="V24" s="1" t="str">
        <f>IF(O24=P24,IF(P24=Q24,IF(Q24=11,IF(works!L33&lt;works!$C$6,works!L33,""),""),""),"")</f>
        <v/>
      </c>
      <c r="W24" s="1" t="str">
        <f>IF(O24=P24,IF(P24=Q24,IF(Q24=10,IF(works!L33&lt;works!$C$6,works!L33,""),""),""),"")</f>
        <v/>
      </c>
      <c r="X24" s="1">
        <f>IF(O24=P24,IF(P24=Q24,IF(Q24=11,IF(works!L33&gt;works!$C$6,works!L33,""),""),""),"")</f>
        <v>0.529065</v>
      </c>
      <c r="Y24" s="1" t="str">
        <f>IF(O24=P24,IF(P24=Q24,IF(Q24=10,IF(works!L33&gt;works!$C$6,works!L33,""),""),""),"")</f>
        <v/>
      </c>
      <c r="Z24" s="1">
        <f>IF(works!E33=works!$K$33,IF(works!E33=1,11,10),IF(works!E33=1,1,0))</f>
        <v>11</v>
      </c>
      <c r="AA24" s="1">
        <f>IF(works!F33=works!$K$33,IF(works!F33=1,11,10),IF(works!F33=1,1,0))</f>
        <v>11</v>
      </c>
      <c r="AB24" s="1">
        <f>IF(works!G33=works!$K$33,IF(works!G33=1,11,10),IF(works!G33=1,1,0))</f>
        <v>11</v>
      </c>
      <c r="AC24" s="1">
        <f>IF(works!E33=works!K33,IF(works!E33=works!F33,IF(works!F33=works!G33,1,0),0),0)</f>
        <v>1</v>
      </c>
      <c r="AD24" s="1">
        <f t="shared" si="4"/>
        <v>0</v>
      </c>
      <c r="AE24" s="1">
        <f t="shared" si="5"/>
        <v>0</v>
      </c>
      <c r="AF24" s="1">
        <f t="shared" si="6"/>
        <v>0</v>
      </c>
      <c r="AG24" s="1" t="str">
        <f>IF(Z24=AA24,IF(AA24=AB24,IF(AB24=11,IF(works!L33&lt;works!$C$6,works!L33,""),""),""),"")</f>
        <v/>
      </c>
      <c r="AH24" s="1" t="str">
        <f>IF(Z24=AA24,IF(AA24=AB24,IF(AB24=10,IF(works!L33&lt;works!$C$6,works!L33,""),""),""),"")</f>
        <v/>
      </c>
      <c r="AI24" s="1">
        <f>IF(Z24=AA24,IF(AA24=AB24,IF(AB24=11,IF(works!L33&gt;works!$C$6,works!L33,""),""),""),"")</f>
        <v>0.529065</v>
      </c>
      <c r="AJ24" s="1" t="str">
        <f>IF(Z24=AA24,IF(AA24=AB24,IF(AB24=10,IF(works!L33&gt;works!$C$6,works!L33,""),""),""),"")</f>
        <v/>
      </c>
      <c r="AK24" s="1">
        <f>IF(works!H33=works!$K$33,IF(works!H33=1,11,10),IF(works!H33=1,1,0))</f>
        <v>11</v>
      </c>
      <c r="AL24" s="1">
        <f>IF(works!I33=works!$K$33,IF(works!I33=1,11,10),IF(works!I33=1,1,0))</f>
        <v>11</v>
      </c>
      <c r="AM24" s="1">
        <f>IF(works!J33=works!$K$33,IF(works!J33=1,11,10),IF(works!J33=1,1,0))</f>
        <v>11</v>
      </c>
      <c r="AN24" s="1">
        <f>IF(works!H33=works!K33,IF(works!H33=works!I33,IF(works!I33=works!J33,1,0),0),0)</f>
        <v>1</v>
      </c>
      <c r="AO24" s="1">
        <f t="shared" si="7"/>
        <v>0</v>
      </c>
      <c r="AP24" s="1">
        <f t="shared" si="8"/>
        <v>0</v>
      </c>
      <c r="AQ24" s="1">
        <f t="shared" si="9"/>
        <v>0</v>
      </c>
      <c r="AR24" s="1" t="str">
        <f>IF(AK24=AL24,IF(AL24=AM24,IF(AM24=11,IF(works!L33&lt;works!$C$6,works!L33,""),""),""),"")</f>
        <v/>
      </c>
      <c r="AS24" s="1" t="str">
        <f>IF(AK24=AL24,IF(AL24=AM24,IF(AM24=10,IF(works!L33&lt;works!$C$6,works!L33,""),""),""),"")</f>
        <v/>
      </c>
      <c r="AT24" s="1">
        <f>IF(AK24=AL24,IF(AL24=AM24,IF(AM24=11,IF(works!L33&gt;works!$C$6,works!L33,""),""),""),"")</f>
        <v>0.529065</v>
      </c>
      <c r="AU24" s="1" t="str">
        <f>IF(AK24=AL24,IF(AL24=AM24,IF(AM24=10,IF(works!L33&gt;works!$C$6,works!L33,""),""),""),"")</f>
        <v/>
      </c>
      <c r="AV24" s="14"/>
      <c r="AW24" s="1" t="str">
        <f>IF(O24=P24,IF(P24=Q24,IF(Q24=AA24,IF(Z24=AA24,IF(AA24=AB24,IF(AB24=AK24,IF(AK24=AL24,IF(AL24=AM24,IF(AM24=11,IF(works!L33&lt;works!$C$6,works!L33,""),""),""),""),""),""),""),""),""),"")</f>
        <v/>
      </c>
      <c r="AX24" s="1" t="str">
        <f>IF(O24=P24,IF(P24=Q24,IF(Q24=AA24,IF(Z24=AA24,IF(AA24=AB24,IF(AB24=AK24,IF(AK24=AL24,IF(AL24=AM24,IF(AM24=10,IF(works!L33&lt;works!$C$6,works!L33,""),""),""),""),""),""),""),""),""),"")</f>
        <v/>
      </c>
      <c r="AY24" s="1">
        <f>IF(O24=P24,IF(P24=Q24,IF(Q24=AA24,IF(Z24=AA24,IF(AA24=AB24,IF(AB24=AK24,IF(AK24=AL24,IF(AL24=AM24,IF(AM24=11,IF(works!L33&gt;works!$C$6,works!L33,""),""),""),""),""),""),""),""),""),"")</f>
        <v>0.529065</v>
      </c>
      <c r="AZ24" s="1" t="str">
        <f>IF(O24=P24,IF(P24=Q24,IF(Q24=AA24,IF(Z24=AA24,IF(AA24=AB24,IF(AB24=AK24,IF(AK24=AL24,IF(AL24=AM24,IF(AM24=10,IF(works!L33&gt;works!$C$6,works!L33,""),""),""),""),""),""),""),""),""),"")</f>
        <v/>
      </c>
      <c r="BA24" s="14"/>
    </row>
    <row r="25" spans="1:53">
      <c r="A25" s="1">
        <f>IF(works!B34=works!E34,IF(works!B34=1,11,10),IF(works!B34=1,1,0))</f>
        <v>11</v>
      </c>
      <c r="B25" s="1">
        <f>IF(works!C34=works!F34,IF(works!C34=1,11,10),IF(works!C34=1,1,0))</f>
        <v>11</v>
      </c>
      <c r="C25" s="1">
        <f>IF(works!D34=works!G34,IF(works!D34=1,11,10),IF(works!D34=1,1,0))</f>
        <v>11</v>
      </c>
      <c r="D25" s="1">
        <f>IF(works!E34=works!H34,IF(works!E34=1,11,10),IF(works!E34=1,1,0))</f>
        <v>11</v>
      </c>
      <c r="E25" s="1">
        <f>IF(works!F34=works!I34,IF(works!F34=1,11,10),IF(works!F34=1,1,0))</f>
        <v>11</v>
      </c>
      <c r="F25" s="1">
        <f>IF(works!G34=works!J34,IF(works!G34=1,11,10),IF(works!G34=1,1,0))</f>
        <v>11</v>
      </c>
      <c r="G25" s="1">
        <f>IF(works!H34=works!B34,IF(works!B34=1,11,10),IF(works!B34=1,1,0))</f>
        <v>11</v>
      </c>
      <c r="H25" s="1">
        <f>IF(works!I34=works!C34,IF(works!C34=1,11,10),IF(works!C34=1,1,0))</f>
        <v>11</v>
      </c>
      <c r="I25" s="1">
        <f>IF(works!J34=works!D34,IF(works!D34=1,11,10),IF(works!D34=1,1,0))</f>
        <v>11</v>
      </c>
      <c r="J25" s="1">
        <f t="shared" si="0"/>
        <v>1</v>
      </c>
      <c r="L25" s="2" t="s">
        <v>153</v>
      </c>
      <c r="M25" s="3">
        <f>((works!C6+works!D6)-demo!M14)/(3*demo!M15)</f>
        <v>0.268625463805501</v>
      </c>
      <c r="O25" s="1">
        <f>IF(works!B34=works!$K$34,IF(works!B34=1,11,10),IF(works!B34=1,1,0))</f>
        <v>11</v>
      </c>
      <c r="P25" s="1">
        <f>IF(works!C34=works!$K$34,IF(works!C34=1,11,10),IF(works!C34=1,1,0))</f>
        <v>11</v>
      </c>
      <c r="Q25" s="1">
        <f>IF(works!D34=works!$K$34,IF(works!D34=1,11,10),IF(works!D34=1,1,0))</f>
        <v>11</v>
      </c>
      <c r="R25" s="1">
        <f>IF(works!B34=works!K34,IF(works!B34=works!C34,IF(works!C34=works!D34,1,0),0),0)</f>
        <v>1</v>
      </c>
      <c r="S25" s="1">
        <f t="shared" si="1"/>
        <v>0</v>
      </c>
      <c r="T25" s="1">
        <f t="shared" si="2"/>
        <v>0</v>
      </c>
      <c r="U25" s="1">
        <f t="shared" si="3"/>
        <v>0</v>
      </c>
      <c r="V25" s="1" t="str">
        <f>IF(O25=P25,IF(P25=Q25,IF(Q25=11,IF(works!L34&lt;works!$C$6,works!L34,""),""),""),"")</f>
        <v/>
      </c>
      <c r="W25" s="1" t="str">
        <f>IF(O25=P25,IF(P25=Q25,IF(Q25=10,IF(works!L34&lt;works!$C$6,works!L34,""),""),""),"")</f>
        <v/>
      </c>
      <c r="X25" s="1">
        <f>IF(O25=P25,IF(P25=Q25,IF(Q25=11,IF(works!L34&gt;works!$C$6,works!L34,""),""),""),"")</f>
        <v>0.514192</v>
      </c>
      <c r="Y25" s="1" t="str">
        <f>IF(O25=P25,IF(P25=Q25,IF(Q25=10,IF(works!L34&gt;works!$C$6,works!L34,""),""),""),"")</f>
        <v/>
      </c>
      <c r="Z25" s="1">
        <f>IF(works!E34=works!$K$34,IF(works!E34=1,11,10),IF(works!E34=1,1,0))</f>
        <v>11</v>
      </c>
      <c r="AA25" s="1">
        <f>IF(works!F34=works!$K$34,IF(works!F34=1,11,10),IF(works!F34=1,1,0))</f>
        <v>11</v>
      </c>
      <c r="AB25" s="1">
        <f>IF(works!G34=works!$K$34,IF(works!G34=1,11,10),IF(works!G34=1,1,0))</f>
        <v>11</v>
      </c>
      <c r="AC25" s="1">
        <f>IF(works!E34=works!K34,IF(works!E34=works!F34,IF(works!F34=works!G34,1,0),0),0)</f>
        <v>1</v>
      </c>
      <c r="AD25" s="1">
        <f t="shared" si="4"/>
        <v>0</v>
      </c>
      <c r="AE25" s="1">
        <f t="shared" si="5"/>
        <v>0</v>
      </c>
      <c r="AF25" s="1">
        <f t="shared" si="6"/>
        <v>0</v>
      </c>
      <c r="AG25" s="1" t="str">
        <f>IF(Z25=AA25,IF(AA25=AB25,IF(AB25=11,IF(works!L34&lt;works!$C$6,works!L34,""),""),""),"")</f>
        <v/>
      </c>
      <c r="AH25" s="1" t="str">
        <f>IF(Z25=AA25,IF(AA25=AB25,IF(AB25=10,IF(works!L34&lt;works!$C$6,works!L34,""),""),""),"")</f>
        <v/>
      </c>
      <c r="AI25" s="1">
        <f>IF(Z25=AA25,IF(AA25=AB25,IF(AB25=11,IF(works!L34&gt;works!$C$6,works!L34,""),""),""),"")</f>
        <v>0.514192</v>
      </c>
      <c r="AJ25" s="1" t="str">
        <f>IF(Z25=AA25,IF(AA25=AB25,IF(AB25=10,IF(works!L34&gt;works!$C$6,works!L34,""),""),""),"")</f>
        <v/>
      </c>
      <c r="AK25" s="1">
        <f>IF(works!H34=works!$K$34,IF(works!H34=1,11,10),IF(works!H34=1,1,0))</f>
        <v>11</v>
      </c>
      <c r="AL25" s="1">
        <f>IF(works!I34=works!$K$34,IF(works!I34=1,11,10),IF(works!I34=1,1,0))</f>
        <v>11</v>
      </c>
      <c r="AM25" s="1">
        <f>IF(works!J34=works!$K$34,IF(works!J34=1,11,10),IF(works!J34=1,1,0))</f>
        <v>11</v>
      </c>
      <c r="AN25" s="1">
        <f>IF(works!H34=works!K34,IF(works!H34=works!I34,IF(works!I34=works!J34,1,0),0),0)</f>
        <v>1</v>
      </c>
      <c r="AO25" s="1">
        <f t="shared" si="7"/>
        <v>0</v>
      </c>
      <c r="AP25" s="1">
        <f t="shared" si="8"/>
        <v>0</v>
      </c>
      <c r="AQ25" s="1">
        <f t="shared" si="9"/>
        <v>0</v>
      </c>
      <c r="AR25" s="1" t="str">
        <f>IF(AK25=AL25,IF(AL25=AM25,IF(AM25=11,IF(works!L34&lt;works!$C$6,works!L34,""),""),""),"")</f>
        <v/>
      </c>
      <c r="AS25" s="1" t="str">
        <f>IF(AK25=AL25,IF(AL25=AM25,IF(AM25=10,IF(works!L34&lt;works!$C$6,works!L34,""),""),""),"")</f>
        <v/>
      </c>
      <c r="AT25" s="1">
        <f>IF(AK25=AL25,IF(AL25=AM25,IF(AM25=11,IF(works!L34&gt;works!$C$6,works!L34,""),""),""),"")</f>
        <v>0.514192</v>
      </c>
      <c r="AU25" s="1" t="str">
        <f>IF(AK25=AL25,IF(AL25=AM25,IF(AM25=10,IF(works!L34&gt;works!$C$6,works!L34,""),""),""),"")</f>
        <v/>
      </c>
      <c r="AV25" s="14"/>
      <c r="AW25" s="1" t="str">
        <f>IF(O25=P25,IF(P25=Q25,IF(Q25=AA25,IF(Z25=AA25,IF(AA25=AB25,IF(AB25=AK25,IF(AK25=AL25,IF(AL25=AM25,IF(AM25=11,IF(works!L34&lt;works!$C$6,works!L34,""),""),""),""),""),""),""),""),""),"")</f>
        <v/>
      </c>
      <c r="AX25" s="1" t="str">
        <f>IF(O25=P25,IF(P25=Q25,IF(Q25=AA25,IF(Z25=AA25,IF(AA25=AB25,IF(AB25=AK25,IF(AK25=AL25,IF(AL25=AM25,IF(AM25=10,IF(works!L34&lt;works!$C$6,works!L34,""),""),""),""),""),""),""),""),""),"")</f>
        <v/>
      </c>
      <c r="AY25" s="1">
        <f>IF(O25=P25,IF(P25=Q25,IF(Q25=AA25,IF(Z25=AA25,IF(AA25=AB25,IF(AB25=AK25,IF(AK25=AL25,IF(AL25=AM25,IF(AM25=11,IF(works!L34&gt;works!$C$6,works!L34,""),""),""),""),""),""),""),""),""),"")</f>
        <v>0.514192</v>
      </c>
      <c r="AZ25" s="1" t="str">
        <f>IF(O25=P25,IF(P25=Q25,IF(Q25=AA25,IF(Z25=AA25,IF(AA25=AB25,IF(AB25=AK25,IF(AK25=AL25,IF(AL25=AM25,IF(AM25=10,IF(works!L34&gt;works!$C$6,works!L34,""),""),""),""),""),""),""),""),""),"")</f>
        <v/>
      </c>
      <c r="BA25" s="14"/>
    </row>
    <row r="26" spans="1:53">
      <c r="A26" s="1">
        <f>IF(works!B35=works!E35,IF(works!B35=1,11,10),IF(works!B35=1,1,0))</f>
        <v>10</v>
      </c>
      <c r="B26" s="1">
        <f>IF(works!C35=works!F35,IF(works!C35=1,11,10),IF(works!C35=1,1,0))</f>
        <v>10</v>
      </c>
      <c r="C26" s="1">
        <f>IF(works!D35=works!G35,IF(works!D35=1,11,10),IF(works!D35=1,1,0))</f>
        <v>10</v>
      </c>
      <c r="D26" s="1">
        <f>IF(works!E35=works!H35,IF(works!E35=1,11,10),IF(works!E35=1,1,0))</f>
        <v>10</v>
      </c>
      <c r="E26" s="1">
        <f>IF(works!F35=works!I35,IF(works!F35=1,11,10),IF(works!F35=1,1,0))</f>
        <v>10</v>
      </c>
      <c r="F26" s="1">
        <f>IF(works!G35=works!J35,IF(works!G35=1,11,10),IF(works!G35=1,1,0))</f>
        <v>10</v>
      </c>
      <c r="G26" s="1">
        <f>IF(works!H35=works!B35,IF(works!B35=1,11,10),IF(works!B35=1,1,0))</f>
        <v>10</v>
      </c>
      <c r="H26" s="1">
        <f>IF(works!I35=works!C35,IF(works!C35=1,11,10),IF(works!C35=1,1,0))</f>
        <v>10</v>
      </c>
      <c r="I26" s="1">
        <f>IF(works!J35=works!D35,IF(works!D35=1,11,10),IF(works!D35=1,1,0))</f>
        <v>10</v>
      </c>
      <c r="J26" s="1">
        <f t="shared" si="0"/>
        <v>1</v>
      </c>
      <c r="L26" s="2" t="s">
        <v>154</v>
      </c>
      <c r="M26" s="3">
        <f>(demo!M14-(works!C6+works!E6))/(3*demo!M15)</f>
        <v>0.523951174588099</v>
      </c>
      <c r="O26" s="1">
        <f>IF(works!B35=works!$K$35,IF(works!B35=1,11,10),IF(works!B35=1,1,0))</f>
        <v>10</v>
      </c>
      <c r="P26" s="1">
        <f>IF(works!C35=works!$K$35,IF(works!C35=1,11,10),IF(works!C35=1,1,0))</f>
        <v>10</v>
      </c>
      <c r="Q26" s="1">
        <f>IF(works!D35=works!$K$35,IF(works!D35=1,11,10),IF(works!D35=1,1,0))</f>
        <v>10</v>
      </c>
      <c r="R26" s="1">
        <f>IF(works!B35=works!K35,IF(works!B35=works!C35,IF(works!C35=works!D35,1,0),0),0)</f>
        <v>1</v>
      </c>
      <c r="S26" s="1">
        <f t="shared" si="1"/>
        <v>0</v>
      </c>
      <c r="T26" s="1">
        <f t="shared" si="2"/>
        <v>0</v>
      </c>
      <c r="U26" s="1">
        <f t="shared" si="3"/>
        <v>0</v>
      </c>
      <c r="V26" s="1" t="str">
        <f>IF(O26=P26,IF(P26=Q26,IF(Q26=11,IF(works!L35&lt;works!$C$6,works!L35,""),""),""),"")</f>
        <v/>
      </c>
      <c r="W26" s="1" t="str">
        <f>IF(O26=P26,IF(P26=Q26,IF(Q26=10,IF(works!L35&lt;works!$C$6,works!L35,""),""),""),"")</f>
        <v/>
      </c>
      <c r="X26" s="1" t="str">
        <f>IF(O26=P26,IF(P26=Q26,IF(Q26=11,IF(works!L35&gt;works!$C$6,works!L35,""),""),""),"")</f>
        <v/>
      </c>
      <c r="Y26" s="1">
        <f>IF(O26=P26,IF(P26=Q26,IF(Q26=10,IF(works!L35&gt;works!$C$6,works!L35,""),""),""),"")</f>
        <v>0.599581</v>
      </c>
      <c r="Z26" s="1">
        <f>IF(works!E35=works!$K$35,IF(works!E35=1,11,10),IF(works!E35=1,1,0))</f>
        <v>10</v>
      </c>
      <c r="AA26" s="1">
        <f>IF(works!F35=works!$K$35,IF(works!F35=1,11,10),IF(works!F35=1,1,0))</f>
        <v>10</v>
      </c>
      <c r="AB26" s="1">
        <f>IF(works!G35=works!$K$35,IF(works!G35=1,11,10),IF(works!G35=1,1,0))</f>
        <v>10</v>
      </c>
      <c r="AC26" s="1">
        <f>IF(works!E35=works!K35,IF(works!E35=works!F35,IF(works!F35=works!G35,1,0),0),0)</f>
        <v>1</v>
      </c>
      <c r="AD26" s="1">
        <f t="shared" si="4"/>
        <v>0</v>
      </c>
      <c r="AE26" s="1">
        <f t="shared" si="5"/>
        <v>0</v>
      </c>
      <c r="AF26" s="1">
        <f t="shared" si="6"/>
        <v>0</v>
      </c>
      <c r="AG26" s="1" t="str">
        <f>IF(Z26=AA26,IF(AA26=AB26,IF(AB26=11,IF(works!L35&lt;works!$C$6,works!L35,""),""),""),"")</f>
        <v/>
      </c>
      <c r="AH26" s="1" t="str">
        <f>IF(Z26=AA26,IF(AA26=AB26,IF(AB26=10,IF(works!L35&lt;works!$C$6,works!L35,""),""),""),"")</f>
        <v/>
      </c>
      <c r="AI26" s="1" t="str">
        <f>IF(Z26=AA26,IF(AA26=AB26,IF(AB26=11,IF(works!L35&gt;works!$C$6,works!L35,""),""),""),"")</f>
        <v/>
      </c>
      <c r="AJ26" s="1">
        <f>IF(Z26=AA26,IF(AA26=AB26,IF(AB26=10,IF(works!L35&gt;works!$C$6,works!L35,""),""),""),"")</f>
        <v>0.599581</v>
      </c>
      <c r="AK26" s="1">
        <f>IF(works!H35=works!$K$35,IF(works!H35=1,11,10),IF(works!H35=1,1,0))</f>
        <v>10</v>
      </c>
      <c r="AL26" s="1">
        <f>IF(works!I35=works!$K$35,IF(works!I35=1,11,10),IF(works!I35=1,1,0))</f>
        <v>10</v>
      </c>
      <c r="AM26" s="1">
        <f>IF(works!J35=works!$K$35,IF(works!J35=1,11,10),IF(works!J35=1,1,0))</f>
        <v>10</v>
      </c>
      <c r="AN26" s="1">
        <f>IF(works!H35=works!K35,IF(works!H35=works!I35,IF(works!I35=works!J35,1,0),0),0)</f>
        <v>1</v>
      </c>
      <c r="AO26" s="1">
        <f t="shared" si="7"/>
        <v>0</v>
      </c>
      <c r="AP26" s="1">
        <f t="shared" si="8"/>
        <v>0</v>
      </c>
      <c r="AQ26" s="1">
        <f t="shared" si="9"/>
        <v>0</v>
      </c>
      <c r="AR26" s="1" t="str">
        <f>IF(AK26=AL26,IF(AL26=AM26,IF(AM26=11,IF(works!L35&lt;works!$C$6,works!L35,""),""),""),"")</f>
        <v/>
      </c>
      <c r="AS26" s="1" t="str">
        <f>IF(AK26=AL26,IF(AL26=AM26,IF(AM26=10,IF(works!L35&lt;works!$C$6,works!L35,""),""),""),"")</f>
        <v/>
      </c>
      <c r="AT26" s="1" t="str">
        <f>IF(AK26=AL26,IF(AL26=AM26,IF(AM26=11,IF(works!L35&gt;works!$C$6,works!L35,""),""),""),"")</f>
        <v/>
      </c>
      <c r="AU26" s="1">
        <f>IF(AK26=AL26,IF(AL26=AM26,IF(AM26=10,IF(works!L35&gt;works!$C$6,works!L35,""),""),""),"")</f>
        <v>0.599581</v>
      </c>
      <c r="AV26" s="14"/>
      <c r="AW26" s="1" t="str">
        <f>IF(O26=P26,IF(P26=Q26,IF(Q26=AA26,IF(Z26=AA26,IF(AA26=AB26,IF(AB26=AK26,IF(AK26=AL26,IF(AL26=AM26,IF(AM26=11,IF(works!L35&lt;works!$C$6,works!L35,""),""),""),""),""),""),""),""),""),"")</f>
        <v/>
      </c>
      <c r="AX26" s="1" t="str">
        <f>IF(O26=P26,IF(P26=Q26,IF(Q26=AA26,IF(Z26=AA26,IF(AA26=AB26,IF(AB26=AK26,IF(AK26=AL26,IF(AL26=AM26,IF(AM26=10,IF(works!L35&lt;works!$C$6,works!L35,""),""),""),""),""),""),""),""),""),"")</f>
        <v/>
      </c>
      <c r="AY26" s="1" t="str">
        <f>IF(O26=P26,IF(P26=Q26,IF(Q26=AA26,IF(Z26=AA26,IF(AA26=AB26,IF(AB26=AK26,IF(AK26=AL26,IF(AL26=AM26,IF(AM26=11,IF(works!L35&gt;works!$C$6,works!L35,""),""),""),""),""),""),""),""),""),"")</f>
        <v/>
      </c>
      <c r="AZ26" s="1">
        <f>IF(O26=P26,IF(P26=Q26,IF(Q26=AA26,IF(Z26=AA26,IF(AA26=AB26,IF(AB26=AK26,IF(AK26=AL26,IF(AL26=AM26,IF(AM26=10,IF(works!L35&gt;works!$C$6,works!L35,""),""),""),""),""),""),""),""),""),"")</f>
        <v>0.599581</v>
      </c>
      <c r="BA26" s="14"/>
    </row>
    <row r="27" spans="1:53">
      <c r="A27" s="1">
        <f>IF(works!B36=works!E36,IF(works!B36=1,11,10),IF(works!B36=1,1,0))</f>
        <v>10</v>
      </c>
      <c r="B27" s="1">
        <f>IF(works!C36=works!F36,IF(works!C36=1,11,10),IF(works!C36=1,1,0))</f>
        <v>1</v>
      </c>
      <c r="C27" s="1">
        <f>IF(works!D36=works!G36,IF(works!D36=1,11,10),IF(works!D36=1,1,0))</f>
        <v>10</v>
      </c>
      <c r="D27" s="1">
        <f>IF(works!E36=works!H36,IF(works!E36=1,11,10),IF(works!E36=1,1,0))</f>
        <v>10</v>
      </c>
      <c r="E27" s="1">
        <f>IF(works!F36=works!I36,IF(works!F36=1,11,10),IF(works!F36=1,1,0))</f>
        <v>10</v>
      </c>
      <c r="F27" s="1">
        <f>IF(works!G36=works!J36,IF(works!G36=1,11,10),IF(works!G36=1,1,0))</f>
        <v>0</v>
      </c>
      <c r="G27" s="1">
        <f>IF(works!H36=works!B36,IF(works!B36=1,11,10),IF(works!B36=1,1,0))</f>
        <v>10</v>
      </c>
      <c r="H27" s="1">
        <f>IF(works!I36=works!C36,IF(works!C36=1,11,10),IF(works!C36=1,1,0))</f>
        <v>1</v>
      </c>
      <c r="I27" s="1">
        <f>IF(works!J36=works!D36,IF(works!D36=1,11,10),IF(works!D36=1,1,0))</f>
        <v>0</v>
      </c>
      <c r="J27" s="1">
        <f t="shared" si="0"/>
        <v>0</v>
      </c>
      <c r="L27" s="2" t="s">
        <v>155</v>
      </c>
      <c r="M27" s="3">
        <f>(works!D6-works!E6)/(6*demo!M15)</f>
        <v>0.396288319196799</v>
      </c>
      <c r="O27" s="1">
        <f>IF(works!B36=works!$K$36,IF(works!B36=1,11,10),IF(works!B36=1,1,0))</f>
        <v>10</v>
      </c>
      <c r="P27" s="1">
        <f>IF(works!C36=works!$K$36,IF(works!C36=1,11,10),IF(works!C36=1,1,0))</f>
        <v>1</v>
      </c>
      <c r="Q27" s="1">
        <f>IF(works!D36=works!$K$36,IF(works!D36=1,11,10),IF(works!D36=1,1,0))</f>
        <v>10</v>
      </c>
      <c r="R27" s="1">
        <f>IF(works!B36=works!K36,IF(works!B36=works!C36,IF(works!C36=works!D36,1,0),0),0)</f>
        <v>0</v>
      </c>
      <c r="S27" s="1">
        <f t="shared" si="1"/>
        <v>0</v>
      </c>
      <c r="T27" s="1">
        <f t="shared" si="2"/>
        <v>0</v>
      </c>
      <c r="U27" s="1">
        <f t="shared" si="3"/>
        <v>1</v>
      </c>
      <c r="V27" s="1" t="str">
        <f>IF(O27=P27,IF(P27=Q27,IF(Q27=11,IF(works!L36&lt;works!$C$6,works!L36,""),""),""),"")</f>
        <v/>
      </c>
      <c r="W27" s="1" t="str">
        <f>IF(O27=P27,IF(P27=Q27,IF(Q27=10,IF(works!L36&lt;works!$C$6,works!L36,""),""),""),"")</f>
        <v/>
      </c>
      <c r="X27" s="1" t="str">
        <f>IF(O27=P27,IF(P27=Q27,IF(Q27=11,IF(works!L36&gt;works!$C$6,works!L36,""),""),""),"")</f>
        <v/>
      </c>
      <c r="Y27" s="1" t="str">
        <f>IF(O27=P27,IF(P27=Q27,IF(Q27=10,IF(works!L36&gt;works!$C$6,works!L36,""),""),""),"")</f>
        <v/>
      </c>
      <c r="Z27" s="1">
        <f>IF(works!E36=works!$K$36,IF(works!E36=1,11,10),IF(works!E36=1,1,0))</f>
        <v>10</v>
      </c>
      <c r="AA27" s="1">
        <f>IF(works!F36=works!$K$36,IF(works!F36=1,11,10),IF(works!F36=1,1,0))</f>
        <v>10</v>
      </c>
      <c r="AB27" s="1">
        <f>IF(works!G36=works!$K$36,IF(works!G36=1,11,10),IF(works!G36=1,1,0))</f>
        <v>10</v>
      </c>
      <c r="AC27" s="1">
        <f>IF(works!E36=works!K36,IF(works!E36=works!F36,IF(works!F36=works!G36,1,0),0),0)</f>
        <v>1</v>
      </c>
      <c r="AD27" s="1">
        <f t="shared" si="4"/>
        <v>0</v>
      </c>
      <c r="AE27" s="1">
        <f t="shared" si="5"/>
        <v>0</v>
      </c>
      <c r="AF27" s="1">
        <f t="shared" si="6"/>
        <v>0</v>
      </c>
      <c r="AG27" s="1" t="str">
        <f>IF(Z27=AA27,IF(AA27=AB27,IF(AB27=11,IF(works!L36&lt;works!$C$6,works!L36,""),""),""),"")</f>
        <v/>
      </c>
      <c r="AH27" s="1" t="str">
        <f>IF(Z27=AA27,IF(AA27=AB27,IF(AB27=10,IF(works!L36&lt;works!$C$6,works!L36,""),""),""),"")</f>
        <v/>
      </c>
      <c r="AI27" s="1" t="str">
        <f>IF(Z27=AA27,IF(AA27=AB27,IF(AB27=11,IF(works!L36&gt;works!$C$6,works!L36,""),""),""),"")</f>
        <v/>
      </c>
      <c r="AJ27" s="1">
        <f>IF(Z27=AA27,IF(AA27=AB27,IF(AB27=10,IF(works!L36&gt;works!$C$6,works!L36,""),""),""),"")</f>
        <v>0.547204</v>
      </c>
      <c r="AK27" s="1">
        <f>IF(works!H36=works!$K$36,IF(works!H36=1,11,10),IF(works!H36=1,1,0))</f>
        <v>10</v>
      </c>
      <c r="AL27" s="1">
        <f>IF(works!I36=works!$K$36,IF(works!I36=1,11,10),IF(works!I36=1,1,0))</f>
        <v>10</v>
      </c>
      <c r="AM27" s="1">
        <f>IF(works!J36=works!$K$36,IF(works!J36=1,11,10),IF(works!J36=1,1,0))</f>
        <v>1</v>
      </c>
      <c r="AN27" s="1">
        <f>IF(works!H36=works!K36,IF(works!H36=works!I36,IF(works!I36=works!J36,1,0),0),0)</f>
        <v>0</v>
      </c>
      <c r="AO27" s="1">
        <f t="shared" si="7"/>
        <v>0</v>
      </c>
      <c r="AP27" s="1">
        <f t="shared" si="8"/>
        <v>0</v>
      </c>
      <c r="AQ27" s="1">
        <f t="shared" si="9"/>
        <v>1</v>
      </c>
      <c r="AR27" s="1" t="str">
        <f>IF(AK27=AL27,IF(AL27=AM27,IF(AM27=11,IF(works!L36&lt;works!$C$6,works!L36,""),""),""),"")</f>
        <v/>
      </c>
      <c r="AS27" s="1" t="str">
        <f>IF(AK27=AL27,IF(AL27=AM27,IF(AM27=10,IF(works!L36&lt;works!$C$6,works!L36,""),""),""),"")</f>
        <v/>
      </c>
      <c r="AT27" s="1" t="str">
        <f>IF(AK27=AL27,IF(AL27=AM27,IF(AM27=11,IF(works!L36&gt;works!$C$6,works!L36,""),""),""),"")</f>
        <v/>
      </c>
      <c r="AU27" s="1" t="str">
        <f>IF(AK27=AL27,IF(AL27=AM27,IF(AM27=10,IF(works!L36&gt;works!$C$6,works!L36,""),""),""),"")</f>
        <v/>
      </c>
      <c r="AV27" s="14"/>
      <c r="AW27" s="1" t="str">
        <f>IF(O27=P27,IF(P27=Q27,IF(Q27=AA27,IF(Z27=AA27,IF(AA27=AB27,IF(AB27=AK27,IF(AK27=AL27,IF(AL27=AM27,IF(AM27=11,IF(works!L36&lt;works!$C$6,works!L36,""),""),""),""),""),""),""),""),""),"")</f>
        <v/>
      </c>
      <c r="AX27" s="1" t="str">
        <f>IF(O27=P27,IF(P27=Q27,IF(Q27=AA27,IF(Z27=AA27,IF(AA27=AB27,IF(AB27=AK27,IF(AK27=AL27,IF(AL27=AM27,IF(AM27=10,IF(works!L36&lt;works!$C$6,works!L36,""),""),""),""),""),""),""),""),""),"")</f>
        <v/>
      </c>
      <c r="AY27" s="1" t="str">
        <f>IF(O27=P27,IF(P27=Q27,IF(Q27=AA27,IF(Z27=AA27,IF(AA27=AB27,IF(AB27=AK27,IF(AK27=AL27,IF(AL27=AM27,IF(AM27=11,IF(works!L36&gt;works!$C$6,works!L36,""),""),""),""),""),""),""),""),""),"")</f>
        <v/>
      </c>
      <c r="AZ27" s="1" t="str">
        <f>IF(O27=P27,IF(P27=Q27,IF(Q27=AA27,IF(Z27=AA27,IF(AA27=AB27,IF(AB27=AK27,IF(AK27=AL27,IF(AL27=AM27,IF(AM27=10,IF(works!L36&gt;works!$C$6,works!L36,""),""),""),""),""),""),""),""),""),"")</f>
        <v/>
      </c>
      <c r="BA27" s="14"/>
    </row>
    <row r="28" spans="1:53">
      <c r="A28" s="1">
        <f>IF(works!B37=works!E37,IF(works!B37=1,11,10),IF(works!B37=1,1,0))</f>
        <v>11</v>
      </c>
      <c r="B28" s="1">
        <f>IF(works!C37=works!F37,IF(works!C37=1,11,10),IF(works!C37=1,1,0))</f>
        <v>11</v>
      </c>
      <c r="C28" s="1">
        <f>IF(works!D37=works!G37,IF(works!D37=1,11,10),IF(works!D37=1,1,0))</f>
        <v>11</v>
      </c>
      <c r="D28" s="1">
        <f>IF(works!E37=works!H37,IF(works!E37=1,11,10),IF(works!E37=1,1,0))</f>
        <v>11</v>
      </c>
      <c r="E28" s="1">
        <f>IF(works!F37=works!I37,IF(works!F37=1,11,10),IF(works!F37=1,1,0))</f>
        <v>11</v>
      </c>
      <c r="F28" s="1">
        <f>IF(works!G37=works!J37,IF(works!G37=1,11,10),IF(works!G37=1,1,0))</f>
        <v>11</v>
      </c>
      <c r="G28" s="1">
        <f>IF(works!H37=works!B37,IF(works!B37=1,11,10),IF(works!B37=1,1,0))</f>
        <v>11</v>
      </c>
      <c r="H28" s="1">
        <f>IF(works!I37=works!C37,IF(works!C37=1,11,10),IF(works!C37=1,1,0))</f>
        <v>11</v>
      </c>
      <c r="I28" s="1">
        <f>IF(works!J37=works!D37,IF(works!D37=1,11,10),IF(works!D37=1,1,0))</f>
        <v>11</v>
      </c>
      <c r="J28" s="1">
        <f t="shared" si="0"/>
        <v>1</v>
      </c>
      <c r="L28" s="2" t="s">
        <v>156</v>
      </c>
      <c r="M28" s="3">
        <f>MIN(M25:M26)</f>
        <v>0.268625463805501</v>
      </c>
      <c r="O28" s="1">
        <f>IF(works!B37=works!$K$37,IF(works!B37=1,11,10),IF(works!B37=1,1,0))</f>
        <v>11</v>
      </c>
      <c r="P28" s="1">
        <f>IF(works!C37=works!$K$37,IF(works!C37=1,11,10),IF(works!C37=1,1,0))</f>
        <v>11</v>
      </c>
      <c r="Q28" s="1">
        <f>IF(works!D37=works!$K$37,IF(works!D37=1,11,10),IF(works!D37=1,1,0))</f>
        <v>11</v>
      </c>
      <c r="R28" s="1">
        <f>IF(works!B37=works!K37,IF(works!B37=works!C37,IF(works!C37=works!D37,1,0),0),0)</f>
        <v>1</v>
      </c>
      <c r="S28" s="1">
        <f t="shared" si="1"/>
        <v>0</v>
      </c>
      <c r="T28" s="1">
        <f t="shared" si="2"/>
        <v>0</v>
      </c>
      <c r="U28" s="1">
        <f t="shared" si="3"/>
        <v>0</v>
      </c>
      <c r="V28" s="1" t="str">
        <f>IF(O28=P28,IF(P28=Q28,IF(Q28=11,IF(works!L37&lt;works!$C$6,works!L37,""),""),""),"")</f>
        <v/>
      </c>
      <c r="W28" s="1" t="str">
        <f>IF(O28=P28,IF(P28=Q28,IF(Q28=10,IF(works!L37&lt;works!$C$6,works!L37,""),""),""),"")</f>
        <v/>
      </c>
      <c r="X28" s="1">
        <f>IF(O28=P28,IF(P28=Q28,IF(Q28=11,IF(works!L37&gt;works!$C$6,works!L37,""),""),""),"")</f>
        <v>0.502436</v>
      </c>
      <c r="Y28" s="1" t="str">
        <f>IF(O28=P28,IF(P28=Q28,IF(Q28=10,IF(works!L37&gt;works!$C$6,works!L37,""),""),""),"")</f>
        <v/>
      </c>
      <c r="Z28" s="1">
        <f>IF(works!E37=works!$K$37,IF(works!E37=1,11,10),IF(works!E37=1,1,0))</f>
        <v>11</v>
      </c>
      <c r="AA28" s="1">
        <f>IF(works!F37=works!$K$37,IF(works!F37=1,11,10),IF(works!F37=1,1,0))</f>
        <v>11</v>
      </c>
      <c r="AB28" s="1">
        <f>IF(works!G37=works!$K$37,IF(works!G37=1,11,10),IF(works!G37=1,1,0))</f>
        <v>11</v>
      </c>
      <c r="AC28" s="1">
        <f>IF(works!E37=works!K37,IF(works!E37=works!F37,IF(works!F37=works!G37,1,0),0),0)</f>
        <v>1</v>
      </c>
      <c r="AD28" s="1">
        <f t="shared" si="4"/>
        <v>0</v>
      </c>
      <c r="AE28" s="1">
        <f t="shared" si="5"/>
        <v>0</v>
      </c>
      <c r="AF28" s="1">
        <f t="shared" si="6"/>
        <v>0</v>
      </c>
      <c r="AG28" s="1" t="str">
        <f>IF(Z28=AA28,IF(AA28=AB28,IF(AB28=11,IF(works!L37&lt;works!$C$6,works!L37,""),""),""),"")</f>
        <v/>
      </c>
      <c r="AH28" s="1" t="str">
        <f>IF(Z28=AA28,IF(AA28=AB28,IF(AB28=10,IF(works!L37&lt;works!$C$6,works!L37,""),""),""),"")</f>
        <v/>
      </c>
      <c r="AI28" s="1">
        <f>IF(Z28=AA28,IF(AA28=AB28,IF(AB28=11,IF(works!L37&gt;works!$C$6,works!L37,""),""),""),"")</f>
        <v>0.502436</v>
      </c>
      <c r="AJ28" s="1" t="str">
        <f>IF(Z28=AA28,IF(AA28=AB28,IF(AB28=10,IF(works!L37&gt;works!$C$6,works!L37,""),""),""),"")</f>
        <v/>
      </c>
      <c r="AK28" s="1">
        <f>IF(works!H37=works!$K$37,IF(works!H37=1,11,10),IF(works!H37=1,1,0))</f>
        <v>11</v>
      </c>
      <c r="AL28" s="1">
        <f>IF(works!I37=works!$K$37,IF(works!I37=1,11,10),IF(works!I37=1,1,0))</f>
        <v>11</v>
      </c>
      <c r="AM28" s="1">
        <f>IF(works!J37=works!$K$37,IF(works!J37=1,11,10),IF(works!J37=1,1,0))</f>
        <v>11</v>
      </c>
      <c r="AN28" s="1">
        <f>IF(works!H37=works!K37,IF(works!H37=works!I37,IF(works!I37=works!J37,1,0),0),0)</f>
        <v>1</v>
      </c>
      <c r="AO28" s="1">
        <f t="shared" si="7"/>
        <v>0</v>
      </c>
      <c r="AP28" s="1">
        <f t="shared" si="8"/>
        <v>0</v>
      </c>
      <c r="AQ28" s="1">
        <f t="shared" si="9"/>
        <v>0</v>
      </c>
      <c r="AR28" s="1" t="str">
        <f>IF(AK28=AL28,IF(AL28=AM28,IF(AM28=11,IF(works!L37&lt;works!$C$6,works!L37,""),""),""),"")</f>
        <v/>
      </c>
      <c r="AS28" s="1" t="str">
        <f>IF(AK28=AL28,IF(AL28=AM28,IF(AM28=10,IF(works!L37&lt;works!$C$6,works!L37,""),""),""),"")</f>
        <v/>
      </c>
      <c r="AT28" s="1">
        <f>IF(AK28=AL28,IF(AL28=AM28,IF(AM28=11,IF(works!L37&gt;works!$C$6,works!L37,""),""),""),"")</f>
        <v>0.502436</v>
      </c>
      <c r="AU28" s="1" t="str">
        <f>IF(AK28=AL28,IF(AL28=AM28,IF(AM28=10,IF(works!L37&gt;works!$C$6,works!L37,""),""),""),"")</f>
        <v/>
      </c>
      <c r="AV28" s="14"/>
      <c r="AW28" s="1" t="str">
        <f>IF(O28=P28,IF(P28=Q28,IF(Q28=AA28,IF(Z28=AA28,IF(AA28=AB28,IF(AB28=AK28,IF(AK28=AL28,IF(AL28=AM28,IF(AM28=11,IF(works!L37&lt;works!$C$6,works!L37,""),""),""),""),""),""),""),""),""),"")</f>
        <v/>
      </c>
      <c r="AX28" s="1" t="str">
        <f>IF(O28=P28,IF(P28=Q28,IF(Q28=AA28,IF(Z28=AA28,IF(AA28=AB28,IF(AB28=AK28,IF(AK28=AL28,IF(AL28=AM28,IF(AM28=10,IF(works!L37&lt;works!$C$6,works!L37,""),""),""),""),""),""),""),""),""),"")</f>
        <v/>
      </c>
      <c r="AY28" s="1">
        <f>IF(O28=P28,IF(P28=Q28,IF(Q28=AA28,IF(Z28=AA28,IF(AA28=AB28,IF(AB28=AK28,IF(AK28=AL28,IF(AL28=AM28,IF(AM28=11,IF(works!L37&gt;works!$C$6,works!L37,""),""),""),""),""),""),""),""),""),"")</f>
        <v>0.502436</v>
      </c>
      <c r="AZ28" s="1" t="str">
        <f>IF(O28=P28,IF(P28=Q28,IF(Q28=AA28,IF(Z28=AA28,IF(AA28=AB28,IF(AB28=AK28,IF(AK28=AL28,IF(AL28=AM28,IF(AM28=10,IF(works!L37&gt;works!$C$6,works!L37,""),""),""),""),""),""),""),""),""),"")</f>
        <v/>
      </c>
      <c r="BA28" s="14"/>
    </row>
    <row r="29" spans="1:53">
      <c r="A29" s="1">
        <f>IF(works!B38=works!E38,IF(works!B38=1,11,10),IF(works!B38=1,1,0))</f>
        <v>11</v>
      </c>
      <c r="B29" s="1">
        <f>IF(works!C38=works!F38,IF(works!C38=1,11,10),IF(works!C38=1,1,0))</f>
        <v>11</v>
      </c>
      <c r="C29" s="1">
        <f>IF(works!D38=works!G38,IF(works!D38=1,11,10),IF(works!D38=1,1,0))</f>
        <v>11</v>
      </c>
      <c r="D29" s="1">
        <f>IF(works!E38=works!H38,IF(works!E38=1,11,10),IF(works!E38=1,1,0))</f>
        <v>11</v>
      </c>
      <c r="E29" s="1">
        <f>IF(works!F38=works!I38,IF(works!F38=1,11,10),IF(works!F38=1,1,0))</f>
        <v>11</v>
      </c>
      <c r="F29" s="1">
        <f>IF(works!G38=works!J38,IF(works!G38=1,11,10),IF(works!G38=1,1,0))</f>
        <v>11</v>
      </c>
      <c r="G29" s="1">
        <f>IF(works!H38=works!B38,IF(works!B38=1,11,10),IF(works!B38=1,1,0))</f>
        <v>11</v>
      </c>
      <c r="H29" s="1">
        <f>IF(works!I38=works!C38,IF(works!C38=1,11,10),IF(works!C38=1,1,0))</f>
        <v>11</v>
      </c>
      <c r="I29" s="1">
        <f>IF(works!J38=works!D38,IF(works!D38=1,11,10),IF(works!D38=1,1,0))</f>
        <v>11</v>
      </c>
      <c r="J29" s="1">
        <f t="shared" si="0"/>
        <v>1</v>
      </c>
      <c r="O29" s="1">
        <f>IF(works!B38=works!$K$38,IF(works!B38=1,11,10),IF(works!B38=1,1,0))</f>
        <v>11</v>
      </c>
      <c r="P29" s="1">
        <f>IF(works!C38=works!$K$38,IF(works!C38=1,11,10),IF(works!C38=1,1,0))</f>
        <v>11</v>
      </c>
      <c r="Q29" s="1">
        <f>IF(works!D38=works!$K$38,IF(works!D38=1,11,10),IF(works!D38=1,1,0))</f>
        <v>11</v>
      </c>
      <c r="R29" s="1">
        <f>IF(works!B38=works!K38,IF(works!B38=works!C38,IF(works!C38=works!D38,1,0),0),0)</f>
        <v>1</v>
      </c>
      <c r="S29" s="1">
        <f t="shared" si="1"/>
        <v>0</v>
      </c>
      <c r="T29" s="1">
        <f t="shared" si="2"/>
        <v>0</v>
      </c>
      <c r="U29" s="1">
        <f t="shared" si="3"/>
        <v>0</v>
      </c>
      <c r="V29" s="1" t="str">
        <f>IF(O29=P29,IF(P29=Q29,IF(Q29=11,IF(works!L38&lt;works!$C$6,works!L38,""),""),""),"")</f>
        <v/>
      </c>
      <c r="W29" s="1" t="str">
        <f>IF(O29=P29,IF(P29=Q29,IF(Q29=10,IF(works!L38&lt;works!$C$6,works!L38,""),""),""),"")</f>
        <v/>
      </c>
      <c r="X29" s="1">
        <f>IF(O29=P29,IF(P29=Q29,IF(Q29=11,IF(works!L38&gt;works!$C$6,works!L38,""),""),""),"")</f>
        <v>0.521642</v>
      </c>
      <c r="Y29" s="1" t="str">
        <f>IF(O29=P29,IF(P29=Q29,IF(Q29=10,IF(works!L38&gt;works!$C$6,works!L38,""),""),""),"")</f>
        <v/>
      </c>
      <c r="Z29" s="1">
        <f>IF(works!E38=works!$K$38,IF(works!E38=1,11,10),IF(works!E38=1,1,0))</f>
        <v>11</v>
      </c>
      <c r="AA29" s="1">
        <f>IF(works!F38=works!$K$38,IF(works!F38=1,11,10),IF(works!F38=1,1,0))</f>
        <v>11</v>
      </c>
      <c r="AB29" s="1">
        <f>IF(works!G38=works!$K$38,IF(works!G38=1,11,10),IF(works!G38=1,1,0))</f>
        <v>11</v>
      </c>
      <c r="AC29" s="1">
        <f>IF(works!E38=works!K38,IF(works!E38=works!F38,IF(works!F38=works!G38,1,0),0),0)</f>
        <v>1</v>
      </c>
      <c r="AD29" s="1">
        <f t="shared" si="4"/>
        <v>0</v>
      </c>
      <c r="AE29" s="1">
        <f t="shared" si="5"/>
        <v>0</v>
      </c>
      <c r="AF29" s="1">
        <f t="shared" si="6"/>
        <v>0</v>
      </c>
      <c r="AG29" s="1" t="str">
        <f>IF(Z29=AA29,IF(AA29=AB29,IF(AB29=11,IF(works!L38&lt;works!$C$6,works!L38,""),""),""),"")</f>
        <v/>
      </c>
      <c r="AH29" s="1" t="str">
        <f>IF(Z29=AA29,IF(AA29=AB29,IF(AB29=10,IF(works!L38&lt;works!$C$6,works!L38,""),""),""),"")</f>
        <v/>
      </c>
      <c r="AI29" s="1">
        <f>IF(Z29=AA29,IF(AA29=AB29,IF(AB29=11,IF(works!L38&gt;works!$C$6,works!L38,""),""),""),"")</f>
        <v>0.521642</v>
      </c>
      <c r="AJ29" s="1" t="str">
        <f>IF(Z29=AA29,IF(AA29=AB29,IF(AB29=10,IF(works!L38&gt;works!$C$6,works!L38,""),""),""),"")</f>
        <v/>
      </c>
      <c r="AK29" s="1">
        <f>IF(works!H38=works!$K$38,IF(works!H38=1,11,10),IF(works!H38=1,1,0))</f>
        <v>11</v>
      </c>
      <c r="AL29" s="1">
        <f>IF(works!I38=works!$K$38,IF(works!I38=1,11,10),IF(works!I38=1,1,0))</f>
        <v>11</v>
      </c>
      <c r="AM29" s="1">
        <f>IF(works!J38=works!$K$38,IF(works!J38=1,11,10),IF(works!J38=1,1,0))</f>
        <v>11</v>
      </c>
      <c r="AN29" s="1">
        <f>IF(works!H38=works!K38,IF(works!H38=works!I38,IF(works!I38=works!J38,1,0),0),0)</f>
        <v>1</v>
      </c>
      <c r="AO29" s="1">
        <f t="shared" si="7"/>
        <v>0</v>
      </c>
      <c r="AP29" s="1">
        <f t="shared" si="8"/>
        <v>0</v>
      </c>
      <c r="AQ29" s="1">
        <f t="shared" si="9"/>
        <v>0</v>
      </c>
      <c r="AR29" s="1" t="str">
        <f>IF(AK29=AL29,IF(AL29=AM29,IF(AM29=11,IF(works!L38&lt;works!$C$6,works!L38,""),""),""),"")</f>
        <v/>
      </c>
      <c r="AS29" s="1" t="str">
        <f>IF(AK29=AL29,IF(AL29=AM29,IF(AM29=10,IF(works!L38&lt;works!$C$6,works!L38,""),""),""),"")</f>
        <v/>
      </c>
      <c r="AT29" s="1">
        <f>IF(AK29=AL29,IF(AL29=AM29,IF(AM29=11,IF(works!L38&gt;works!$C$6,works!L38,""),""),""),"")</f>
        <v>0.521642</v>
      </c>
      <c r="AU29" s="1" t="str">
        <f>IF(AK29=AL29,IF(AL29=AM29,IF(AM29=10,IF(works!L38&gt;works!$C$6,works!L38,""),""),""),"")</f>
        <v/>
      </c>
      <c r="AV29" s="14"/>
      <c r="AW29" s="1" t="str">
        <f>IF(O29=P29,IF(P29=Q29,IF(Q29=AA29,IF(Z29=AA29,IF(AA29=AB29,IF(AB29=AK29,IF(AK29=AL29,IF(AL29=AM29,IF(AM29=11,IF(works!L38&lt;works!$C$6,works!L38,""),""),""),""),""),""),""),""),""),"")</f>
        <v/>
      </c>
      <c r="AX29" s="1" t="str">
        <f>IF(O29=P29,IF(P29=Q29,IF(Q29=AA29,IF(Z29=AA29,IF(AA29=AB29,IF(AB29=AK29,IF(AK29=AL29,IF(AL29=AM29,IF(AM29=10,IF(works!L38&lt;works!$C$6,works!L38,""),""),""),""),""),""),""),""),""),"")</f>
        <v/>
      </c>
      <c r="AY29" s="1">
        <f>IF(O29=P29,IF(P29=Q29,IF(Q29=AA29,IF(Z29=AA29,IF(AA29=AB29,IF(AB29=AK29,IF(AK29=AL29,IF(AL29=AM29,IF(AM29=11,IF(works!L38&gt;works!$C$6,works!L38,""),""),""),""),""),""),""),""),""),"")</f>
        <v>0.521642</v>
      </c>
      <c r="AZ29" s="1" t="str">
        <f>IF(O29=P29,IF(P29=Q29,IF(Q29=AA29,IF(Z29=AA29,IF(AA29=AB29,IF(AB29=AK29,IF(AK29=AL29,IF(AL29=AM29,IF(AM29=10,IF(works!L38&gt;works!$C$6,works!L38,""),""),""),""),""),""),""),""),""),"")</f>
        <v/>
      </c>
      <c r="BA29" s="14"/>
    </row>
    <row r="30" spans="1:53">
      <c r="A30" s="1">
        <f>IF(works!B39=works!E39,IF(works!B39=1,11,10),IF(works!B39=1,1,0))</f>
        <v>11</v>
      </c>
      <c r="B30" s="1">
        <f>IF(works!C39=works!F39,IF(works!C39=1,11,10),IF(works!C39=1,1,0))</f>
        <v>11</v>
      </c>
      <c r="C30" s="1">
        <f>IF(works!D39=works!G39,IF(works!D39=1,11,10),IF(works!D39=1,1,0))</f>
        <v>11</v>
      </c>
      <c r="D30" s="1">
        <f>IF(works!E39=works!H39,IF(works!E39=1,11,10),IF(works!E39=1,1,0))</f>
        <v>11</v>
      </c>
      <c r="E30" s="1">
        <f>IF(works!F39=works!I39,IF(works!F39=1,11,10),IF(works!F39=1,1,0))</f>
        <v>11</v>
      </c>
      <c r="F30" s="1">
        <f>IF(works!G39=works!J39,IF(works!G39=1,11,10),IF(works!G39=1,1,0))</f>
        <v>11</v>
      </c>
      <c r="G30" s="1">
        <f>IF(works!H39=works!B39,IF(works!B39=1,11,10),IF(works!B39=1,1,0))</f>
        <v>11</v>
      </c>
      <c r="H30" s="1">
        <f>IF(works!I39=works!C39,IF(works!C39=1,11,10),IF(works!C39=1,1,0))</f>
        <v>11</v>
      </c>
      <c r="I30" s="1">
        <f>IF(works!J39=works!D39,IF(works!D39=1,11,10),IF(works!D39=1,1,0))</f>
        <v>11</v>
      </c>
      <c r="J30" s="1">
        <f t="shared" si="0"/>
        <v>1</v>
      </c>
      <c r="O30" s="1">
        <f>IF(works!B39=works!$K$39,IF(works!B39=1,11,10),IF(works!B39=1,1,0))</f>
        <v>11</v>
      </c>
      <c r="P30" s="1">
        <f>IF(works!C39=works!$K$39,IF(works!C39=1,11,10),IF(works!C39=1,1,0))</f>
        <v>11</v>
      </c>
      <c r="Q30" s="1">
        <f>IF(works!D39=works!$K$39,IF(works!D39=1,11,10),IF(works!D39=1,1,0))</f>
        <v>11</v>
      </c>
      <c r="R30" s="1">
        <f>IF(works!B39=works!K39,IF(works!B39=works!C39,IF(works!C39=works!D39,1,0),0),0)</f>
        <v>1</v>
      </c>
      <c r="S30" s="1">
        <f t="shared" si="1"/>
        <v>0</v>
      </c>
      <c r="T30" s="1">
        <f t="shared" si="2"/>
        <v>0</v>
      </c>
      <c r="U30" s="1">
        <f t="shared" si="3"/>
        <v>0</v>
      </c>
      <c r="V30" s="1" t="str">
        <f>IF(O30=P30,IF(P30=Q30,IF(Q30=11,IF(works!L39&lt;works!$C$6,works!L39,""),""),""),"")</f>
        <v/>
      </c>
      <c r="W30" s="1" t="str">
        <f>IF(O30=P30,IF(P30=Q30,IF(Q30=10,IF(works!L39&lt;works!$C$6,works!L39,""),""),""),"")</f>
        <v/>
      </c>
      <c r="X30" s="1">
        <f>IF(O30=P30,IF(P30=Q30,IF(Q30=11,IF(works!L39&gt;works!$C$6,works!L39,""),""),""),"")</f>
        <v>0.523754</v>
      </c>
      <c r="Y30" s="1" t="str">
        <f>IF(O30=P30,IF(P30=Q30,IF(Q30=10,IF(works!L39&gt;works!$C$6,works!L39,""),""),""),"")</f>
        <v/>
      </c>
      <c r="Z30" s="1">
        <f>IF(works!E39=works!$K$39,IF(works!E39=1,11,10),IF(works!E39=1,1,0))</f>
        <v>11</v>
      </c>
      <c r="AA30" s="1">
        <f>IF(works!F39=works!$K$39,IF(works!F39=1,11,10),IF(works!F39=1,1,0))</f>
        <v>11</v>
      </c>
      <c r="AB30" s="1">
        <f>IF(works!G39=works!$K$39,IF(works!G39=1,11,10),IF(works!G39=1,1,0))</f>
        <v>11</v>
      </c>
      <c r="AC30" s="1">
        <f>IF(works!E39=works!K39,IF(works!E39=works!F39,IF(works!F39=works!G39,1,0),0),0)</f>
        <v>1</v>
      </c>
      <c r="AD30" s="1">
        <f t="shared" si="4"/>
        <v>0</v>
      </c>
      <c r="AE30" s="1">
        <f t="shared" si="5"/>
        <v>0</v>
      </c>
      <c r="AF30" s="1">
        <f t="shared" si="6"/>
        <v>0</v>
      </c>
      <c r="AG30" s="1" t="str">
        <f>IF(Z30=AA30,IF(AA30=AB30,IF(AB30=11,IF(works!L39&lt;works!$C$6,works!L39,""),""),""),"")</f>
        <v/>
      </c>
      <c r="AH30" s="1" t="str">
        <f>IF(Z30=AA30,IF(AA30=AB30,IF(AB30=10,IF(works!L39&lt;works!$C$6,works!L39,""),""),""),"")</f>
        <v/>
      </c>
      <c r="AI30" s="1">
        <f>IF(Z30=AA30,IF(AA30=AB30,IF(AB30=11,IF(works!L39&gt;works!$C$6,works!L39,""),""),""),"")</f>
        <v>0.523754</v>
      </c>
      <c r="AJ30" s="1" t="str">
        <f>IF(Z30=AA30,IF(AA30=AB30,IF(AB30=10,IF(works!L39&gt;works!$C$6,works!L39,""),""),""),"")</f>
        <v/>
      </c>
      <c r="AK30" s="1">
        <f>IF(works!H39=works!$K$39,IF(works!H39=1,11,10),IF(works!H39=1,1,0))</f>
        <v>11</v>
      </c>
      <c r="AL30" s="1">
        <f>IF(works!I39=works!$K$39,IF(works!I39=1,11,10),IF(works!I39=1,1,0))</f>
        <v>11</v>
      </c>
      <c r="AM30" s="1">
        <f>IF(works!J39=works!$K$39,IF(works!J39=1,11,10),IF(works!J39=1,1,0))</f>
        <v>11</v>
      </c>
      <c r="AN30" s="1">
        <f>IF(works!H39=works!K39,IF(works!H39=works!I39,IF(works!I39=works!J39,1,0),0),0)</f>
        <v>1</v>
      </c>
      <c r="AO30" s="1">
        <f t="shared" si="7"/>
        <v>0</v>
      </c>
      <c r="AP30" s="1">
        <f t="shared" si="8"/>
        <v>0</v>
      </c>
      <c r="AQ30" s="1">
        <f t="shared" si="9"/>
        <v>0</v>
      </c>
      <c r="AR30" s="1" t="str">
        <f>IF(AK30=AL30,IF(AL30=AM30,IF(AM30=11,IF(works!L39&lt;works!$C$6,works!L39,""),""),""),"")</f>
        <v/>
      </c>
      <c r="AS30" s="1" t="str">
        <f>IF(AK30=AL30,IF(AL30=AM30,IF(AM30=10,IF(works!L39&lt;works!$C$6,works!L39,""),""),""),"")</f>
        <v/>
      </c>
      <c r="AT30" s="1">
        <f>IF(AK30=AL30,IF(AL30=AM30,IF(AM30=11,IF(works!L39&gt;works!$C$6,works!L39,""),""),""),"")</f>
        <v>0.523754</v>
      </c>
      <c r="AU30" s="1" t="str">
        <f>IF(AK30=AL30,IF(AL30=AM30,IF(AM30=10,IF(works!L39&gt;works!$C$6,works!L39,""),""),""),"")</f>
        <v/>
      </c>
      <c r="AV30" s="14"/>
      <c r="AW30" s="1" t="str">
        <f>IF(O30=P30,IF(P30=Q30,IF(Q30=AA30,IF(Z30=AA30,IF(AA30=AB30,IF(AB30=AK30,IF(AK30=AL30,IF(AL30=AM30,IF(AM30=11,IF(works!L39&lt;works!$C$6,works!L39,""),""),""),""),""),""),""),""),""),"")</f>
        <v/>
      </c>
      <c r="AX30" s="1" t="str">
        <f>IF(O30=P30,IF(P30=Q30,IF(Q30=AA30,IF(Z30=AA30,IF(AA30=AB30,IF(AB30=AK30,IF(AK30=AL30,IF(AL30=AM30,IF(AM30=10,IF(works!L39&lt;works!$C$6,works!L39,""),""),""),""),""),""),""),""),""),"")</f>
        <v/>
      </c>
      <c r="AY30" s="1">
        <f>IF(O30=P30,IF(P30=Q30,IF(Q30=AA30,IF(Z30=AA30,IF(AA30=AB30,IF(AB30=AK30,IF(AK30=AL30,IF(AL30=AM30,IF(AM30=11,IF(works!L39&gt;works!$C$6,works!L39,""),""),""),""),""),""),""),""),""),"")</f>
        <v>0.523754</v>
      </c>
      <c r="AZ30" s="1" t="str">
        <f>IF(O30=P30,IF(P30=Q30,IF(Q30=AA30,IF(Z30=AA30,IF(AA30=AB30,IF(AB30=AK30,IF(AK30=AL30,IF(AL30=AM30,IF(AM30=10,IF(works!L39&gt;works!$C$6,works!L39,""),""),""),""),""),""),""),""),""),"")</f>
        <v/>
      </c>
      <c r="BA30" s="14"/>
    </row>
    <row r="31" spans="1:53">
      <c r="A31" s="1">
        <f>IF(works!B40=works!E40,IF(works!B40=1,11,10),IF(works!B40=1,1,0))</f>
        <v>10</v>
      </c>
      <c r="B31" s="1">
        <f>IF(works!C40=works!F40,IF(works!C40=1,11,10),IF(works!C40=1,1,0))</f>
        <v>10</v>
      </c>
      <c r="C31" s="1">
        <f>IF(works!D40=works!G40,IF(works!D40=1,11,10),IF(works!D40=1,1,0))</f>
        <v>0</v>
      </c>
      <c r="D31" s="1">
        <f>IF(works!E40=works!H40,IF(works!E40=1,11,10),IF(works!E40=1,1,0))</f>
        <v>10</v>
      </c>
      <c r="E31" s="1">
        <f>IF(works!F40=works!I40,IF(works!F40=1,11,10),IF(works!F40=1,1,0))</f>
        <v>10</v>
      </c>
      <c r="F31" s="1">
        <f>IF(works!G40=works!J40,IF(works!G40=1,11,10),IF(works!G40=1,1,0))</f>
        <v>1</v>
      </c>
      <c r="G31" s="1">
        <f>IF(works!H40=works!B40,IF(works!B40=1,11,10),IF(works!B40=1,1,0))</f>
        <v>10</v>
      </c>
      <c r="H31" s="1">
        <f>IF(works!I40=works!C40,IF(works!C40=1,11,10),IF(works!C40=1,1,0))</f>
        <v>10</v>
      </c>
      <c r="I31" s="1">
        <f>IF(works!J40=works!D40,IF(works!D40=1,11,10),IF(works!D40=1,1,0))</f>
        <v>10</v>
      </c>
      <c r="J31" s="1">
        <f t="shared" si="0"/>
        <v>0</v>
      </c>
      <c r="O31" s="1">
        <f>IF(works!B40=works!$K$40,IF(works!B40=1,11,10),IF(works!B40=1,1,0))</f>
        <v>10</v>
      </c>
      <c r="P31" s="1">
        <f>IF(works!C40=works!$K$40,IF(works!C40=1,11,10),IF(works!C40=1,1,0))</f>
        <v>10</v>
      </c>
      <c r="Q31" s="1">
        <f>IF(works!D40=works!$K$40,IF(works!D40=1,11,10),IF(works!D40=1,1,0))</f>
        <v>10</v>
      </c>
      <c r="R31" s="1">
        <f>IF(works!B40=works!K40,IF(works!B40=works!C40,IF(works!C40=works!D40,1,0),0),0)</f>
        <v>1</v>
      </c>
      <c r="S31" s="1">
        <f t="shared" si="1"/>
        <v>0</v>
      </c>
      <c r="T31" s="1">
        <f t="shared" si="2"/>
        <v>0</v>
      </c>
      <c r="U31" s="1">
        <f t="shared" si="3"/>
        <v>0</v>
      </c>
      <c r="V31" s="1" t="str">
        <f>IF(O31=P31,IF(P31=Q31,IF(Q31=11,IF(works!L40&lt;works!$C$6,works!L40,""),""),""),"")</f>
        <v/>
      </c>
      <c r="W31" s="1" t="str">
        <f>IF(O31=P31,IF(P31=Q31,IF(Q31=10,IF(works!L40&lt;works!$C$6,works!L40,""),""),""),"")</f>
        <v/>
      </c>
      <c r="X31" s="1" t="str">
        <f>IF(O31=P31,IF(P31=Q31,IF(Q31=11,IF(works!L40&gt;works!$C$6,works!L40,""),""),""),"")</f>
        <v/>
      </c>
      <c r="Y31" s="1">
        <f>IF(O31=P31,IF(P31=Q31,IF(Q31=10,IF(works!L40&gt;works!$C$6,works!L40,""),""),""),"")</f>
        <v>0.561457</v>
      </c>
      <c r="Z31" s="1">
        <f>IF(works!E40=works!$K$40,IF(works!E40=1,11,10),IF(works!E40=1,1,0))</f>
        <v>10</v>
      </c>
      <c r="AA31" s="1">
        <f>IF(works!F40=works!$K$40,IF(works!F40=1,11,10),IF(works!F40=1,1,0))</f>
        <v>10</v>
      </c>
      <c r="AB31" s="1">
        <f>IF(works!G40=works!$K$40,IF(works!G40=1,11,10),IF(works!G40=1,1,0))</f>
        <v>1</v>
      </c>
      <c r="AC31" s="1">
        <f>IF(works!E40=works!K40,IF(works!E40=works!F40,IF(works!F40=works!G40,1,0),0),0)</f>
        <v>0</v>
      </c>
      <c r="AD31" s="1">
        <f t="shared" si="4"/>
        <v>0</v>
      </c>
      <c r="AE31" s="1">
        <f t="shared" si="5"/>
        <v>0</v>
      </c>
      <c r="AF31" s="1">
        <f t="shared" si="6"/>
        <v>1</v>
      </c>
      <c r="AG31" s="1" t="str">
        <f>IF(Z31=AA31,IF(AA31=AB31,IF(AB31=11,IF(works!L40&lt;works!$C$6,works!L40,""),""),""),"")</f>
        <v/>
      </c>
      <c r="AH31" s="1" t="str">
        <f>IF(Z31=AA31,IF(AA31=AB31,IF(AB31=10,IF(works!L40&lt;works!$C$6,works!L40,""),""),""),"")</f>
        <v/>
      </c>
      <c r="AI31" s="1" t="str">
        <f>IF(Z31=AA31,IF(AA31=AB31,IF(AB31=11,IF(works!L40&gt;works!$C$6,works!L40,""),""),""),"")</f>
        <v/>
      </c>
      <c r="AJ31" s="1" t="str">
        <f>IF(Z31=AA31,IF(AA31=AB31,IF(AB31=10,IF(works!L40&gt;works!$C$6,works!L40,""),""),""),"")</f>
        <v/>
      </c>
      <c r="AK31" s="1">
        <f>IF(works!H40=works!$K$40,IF(works!H40=1,11,10),IF(works!H40=1,1,0))</f>
        <v>10</v>
      </c>
      <c r="AL31" s="1">
        <f>IF(works!I40=works!$K$40,IF(works!I40=1,11,10),IF(works!I40=1,1,0))</f>
        <v>10</v>
      </c>
      <c r="AM31" s="1">
        <f>IF(works!J40=works!$K$40,IF(works!J40=1,11,10),IF(works!J40=1,1,0))</f>
        <v>10</v>
      </c>
      <c r="AN31" s="1">
        <f>IF(works!H40=works!K40,IF(works!H40=works!I40,IF(works!I40=works!J40,1,0),0),0)</f>
        <v>1</v>
      </c>
      <c r="AO31" s="1">
        <f t="shared" si="7"/>
        <v>0</v>
      </c>
      <c r="AP31" s="1">
        <f t="shared" si="8"/>
        <v>0</v>
      </c>
      <c r="AQ31" s="1">
        <f t="shared" si="9"/>
        <v>0</v>
      </c>
      <c r="AR31" s="1" t="str">
        <f>IF(AK31=AL31,IF(AL31=AM31,IF(AM31=11,IF(works!L40&lt;works!$C$6,works!L40,""),""),""),"")</f>
        <v/>
      </c>
      <c r="AS31" s="1" t="str">
        <f>IF(AK31=AL31,IF(AL31=AM31,IF(AM31=10,IF(works!L40&lt;works!$C$6,works!L40,""),""),""),"")</f>
        <v/>
      </c>
      <c r="AT31" s="1" t="str">
        <f>IF(AK31=AL31,IF(AL31=AM31,IF(AM31=11,IF(works!L40&gt;works!$C$6,works!L40,""),""),""),"")</f>
        <v/>
      </c>
      <c r="AU31" s="1">
        <f>IF(AK31=AL31,IF(AL31=AM31,IF(AM31=10,IF(works!L40&gt;works!$C$6,works!L40,""),""),""),"")</f>
        <v>0.561457</v>
      </c>
      <c r="AV31" s="14"/>
      <c r="AW31" s="1" t="str">
        <f>IF(O31=P31,IF(P31=Q31,IF(Q31=AA31,IF(Z31=AA31,IF(AA31=AB31,IF(AB31=AK31,IF(AK31=AL31,IF(AL31=AM31,IF(AM31=11,IF(works!L40&lt;works!$C$6,works!L40,""),""),""),""),""),""),""),""),""),"")</f>
        <v/>
      </c>
      <c r="AX31" s="1" t="str">
        <f>IF(O31=P31,IF(P31=Q31,IF(Q31=AA31,IF(Z31=AA31,IF(AA31=AB31,IF(AB31=AK31,IF(AK31=AL31,IF(AL31=AM31,IF(AM31=10,IF(works!L40&lt;works!$C$6,works!L40,""),""),""),""),""),""),""),""),""),"")</f>
        <v/>
      </c>
      <c r="AY31" s="1" t="str">
        <f>IF(O31=P31,IF(P31=Q31,IF(Q31=AA31,IF(Z31=AA31,IF(AA31=AB31,IF(AB31=AK31,IF(AK31=AL31,IF(AL31=AM31,IF(AM31=11,IF(works!L40&gt;works!$C$6,works!L40,""),""),""),""),""),""),""),""),""),"")</f>
        <v/>
      </c>
      <c r="AZ31" s="1" t="str">
        <f>IF(O31=P31,IF(P31=Q31,IF(Q31=AA31,IF(Z31=AA31,IF(AA31=AB31,IF(AB31=AK31,IF(AK31=AL31,IF(AL31=AM31,IF(AM31=10,IF(works!L40&gt;works!$C$6,works!L40,""),""),""),""),""),""),""),""),""),"")</f>
        <v/>
      </c>
      <c r="BA31" s="14"/>
    </row>
    <row r="32" spans="1:53">
      <c r="A32" s="1">
        <f>IF(works!B41=works!E41,IF(works!B41=1,11,10),IF(works!B41=1,1,0))</f>
        <v>11</v>
      </c>
      <c r="B32" s="1">
        <f>IF(works!C41=works!F41,IF(works!C41=1,11,10),IF(works!C41=1,1,0))</f>
        <v>11</v>
      </c>
      <c r="C32" s="1">
        <f>IF(works!D41=works!G41,IF(works!D41=1,11,10),IF(works!D41=1,1,0))</f>
        <v>11</v>
      </c>
      <c r="D32" s="1">
        <f>IF(works!E41=works!H41,IF(works!E41=1,11,10),IF(works!E41=1,1,0))</f>
        <v>11</v>
      </c>
      <c r="E32" s="1">
        <f>IF(works!F41=works!I41,IF(works!F41=1,11,10),IF(works!F41=1,1,0))</f>
        <v>11</v>
      </c>
      <c r="F32" s="1">
        <f>IF(works!G41=works!J41,IF(works!G41=1,11,10),IF(works!G41=1,1,0))</f>
        <v>11</v>
      </c>
      <c r="G32" s="1">
        <f>IF(works!H41=works!B41,IF(works!B41=1,11,10),IF(works!B41=1,1,0))</f>
        <v>11</v>
      </c>
      <c r="H32" s="1">
        <f>IF(works!I41=works!C41,IF(works!C41=1,11,10),IF(works!C41=1,1,0))</f>
        <v>11</v>
      </c>
      <c r="I32" s="1">
        <f>IF(works!J41=works!D41,IF(works!D41=1,11,10),IF(works!D41=1,1,0))</f>
        <v>11</v>
      </c>
      <c r="J32" s="1">
        <f t="shared" si="0"/>
        <v>1</v>
      </c>
      <c r="O32" s="1">
        <f>IF(works!B41=works!$K$41,IF(works!B41=1,11,10),IF(works!B41=1,1,0))</f>
        <v>11</v>
      </c>
      <c r="P32" s="1">
        <f>IF(works!C41=works!$K$41,IF(works!C41=1,11,10),IF(works!C41=1,1,0))</f>
        <v>11</v>
      </c>
      <c r="Q32" s="1">
        <f>IF(works!D41=works!$K$41,IF(works!D41=1,11,10),IF(works!D41=1,1,0))</f>
        <v>11</v>
      </c>
      <c r="R32" s="1">
        <f>IF(works!B41=works!K41,IF(works!B41=works!C41,IF(works!C41=works!D41,1,0),0),0)</f>
        <v>1</v>
      </c>
      <c r="S32" s="1">
        <f t="shared" si="1"/>
        <v>0</v>
      </c>
      <c r="T32" s="1">
        <f t="shared" si="2"/>
        <v>0</v>
      </c>
      <c r="U32" s="1">
        <f t="shared" si="3"/>
        <v>0</v>
      </c>
      <c r="V32" s="1" t="str">
        <f>IF(O32=P32,IF(P32=Q32,IF(Q32=11,IF(works!L41&lt;works!$C$6,works!L41,""),""),""),"")</f>
        <v/>
      </c>
      <c r="W32" s="1" t="str">
        <f>IF(O32=P32,IF(P32=Q32,IF(Q32=10,IF(works!L41&lt;works!$C$6,works!L41,""),""),""),"")</f>
        <v/>
      </c>
      <c r="X32" s="1">
        <f>IF(O32=P32,IF(P32=Q32,IF(Q32=11,IF(works!L41&gt;works!$C$6,works!L41,""),""),""),"")</f>
        <v>0.503091</v>
      </c>
      <c r="Y32" s="1" t="str">
        <f>IF(O32=P32,IF(P32=Q32,IF(Q32=10,IF(works!L41&gt;works!$C$6,works!L41,""),""),""),"")</f>
        <v/>
      </c>
      <c r="Z32" s="1">
        <f>IF(works!E41=works!$K$41,IF(works!E41=1,11,10),IF(works!E41=1,1,0))</f>
        <v>11</v>
      </c>
      <c r="AA32" s="1">
        <f>IF(works!F41=works!$K$41,IF(works!F41=1,11,10),IF(works!F41=1,1,0))</f>
        <v>11</v>
      </c>
      <c r="AB32" s="1">
        <f>IF(works!G41=works!$K$41,IF(works!G41=1,11,10),IF(works!G41=1,1,0))</f>
        <v>11</v>
      </c>
      <c r="AC32" s="1">
        <f>IF(works!E41=works!K41,IF(works!E41=works!F41,IF(works!F41=works!G41,1,0),0),0)</f>
        <v>1</v>
      </c>
      <c r="AD32" s="1">
        <f t="shared" si="4"/>
        <v>0</v>
      </c>
      <c r="AE32" s="1">
        <f t="shared" si="5"/>
        <v>0</v>
      </c>
      <c r="AF32" s="1">
        <f t="shared" si="6"/>
        <v>0</v>
      </c>
      <c r="AG32" s="1" t="str">
        <f>IF(Z32=AA32,IF(AA32=AB32,IF(AB32=11,IF(works!L41&lt;works!$C$6,works!L41,""),""),""),"")</f>
        <v/>
      </c>
      <c r="AH32" s="1" t="str">
        <f>IF(Z32=AA32,IF(AA32=AB32,IF(AB32=10,IF(works!L41&lt;works!$C$6,works!L41,""),""),""),"")</f>
        <v/>
      </c>
      <c r="AI32" s="1">
        <f>IF(Z32=AA32,IF(AA32=AB32,IF(AB32=11,IF(works!L41&gt;works!$C$6,works!L41,""),""),""),"")</f>
        <v>0.503091</v>
      </c>
      <c r="AJ32" s="1" t="str">
        <f>IF(Z32=AA32,IF(AA32=AB32,IF(AB32=10,IF(works!L41&gt;works!$C$6,works!L41,""),""),""),"")</f>
        <v/>
      </c>
      <c r="AK32" s="1">
        <f>IF(works!H41=works!$K$41,IF(works!H41=1,11,10),IF(works!H41=1,1,0))</f>
        <v>11</v>
      </c>
      <c r="AL32" s="1">
        <f>IF(works!I41=works!$K$41,IF(works!I41=1,11,10),IF(works!I41=1,1,0))</f>
        <v>11</v>
      </c>
      <c r="AM32" s="1">
        <f>IF(works!J41=works!$K$41,IF(works!J41=1,11,10),IF(works!J41=1,1,0))</f>
        <v>11</v>
      </c>
      <c r="AN32" s="1">
        <f>IF(works!H41=works!K41,IF(works!H41=works!I41,IF(works!I41=works!J41,1,0),0),0)</f>
        <v>1</v>
      </c>
      <c r="AO32" s="1">
        <f t="shared" si="7"/>
        <v>0</v>
      </c>
      <c r="AP32" s="1">
        <f t="shared" si="8"/>
        <v>0</v>
      </c>
      <c r="AQ32" s="1">
        <f t="shared" si="9"/>
        <v>0</v>
      </c>
      <c r="AR32" s="1" t="str">
        <f>IF(AK32=AL32,IF(AL32=AM32,IF(AM32=11,IF(works!L41&lt;works!$C$6,works!L41,""),""),""),"")</f>
        <v/>
      </c>
      <c r="AS32" s="1" t="str">
        <f>IF(AK32=AL32,IF(AL32=AM32,IF(AM32=10,IF(works!L41&lt;works!$C$6,works!L41,""),""),""),"")</f>
        <v/>
      </c>
      <c r="AT32" s="1">
        <f>IF(AK32=AL32,IF(AL32=AM32,IF(AM32=11,IF(works!L41&gt;works!$C$6,works!L41,""),""),""),"")</f>
        <v>0.503091</v>
      </c>
      <c r="AU32" s="1" t="str">
        <f>IF(AK32=AL32,IF(AL32=AM32,IF(AM32=10,IF(works!L41&gt;works!$C$6,works!L41,""),""),""),"")</f>
        <v/>
      </c>
      <c r="AV32" s="14"/>
      <c r="AW32" s="1" t="str">
        <f>IF(O32=P32,IF(P32=Q32,IF(Q32=AA32,IF(Z32=AA32,IF(AA32=AB32,IF(AB32=AK32,IF(AK32=AL32,IF(AL32=AM32,IF(AM32=11,IF(works!L41&lt;works!$C$6,works!L41,""),""),""),""),""),""),""),""),""),"")</f>
        <v/>
      </c>
      <c r="AX32" s="1" t="str">
        <f>IF(O32=P32,IF(P32=Q32,IF(Q32=AA32,IF(Z32=AA32,IF(AA32=AB32,IF(AB32=AK32,IF(AK32=AL32,IF(AL32=AM32,IF(AM32=10,IF(works!L41&lt;works!$C$6,works!L41,""),""),""),""),""),""),""),""),""),"")</f>
        <v/>
      </c>
      <c r="AY32" s="1">
        <f>IF(O32=P32,IF(P32=Q32,IF(Q32=AA32,IF(Z32=AA32,IF(AA32=AB32,IF(AB32=AK32,IF(AK32=AL32,IF(AL32=AM32,IF(AM32=11,IF(works!L41&gt;works!$C$6,works!L41,""),""),""),""),""),""),""),""),""),"")</f>
        <v>0.503091</v>
      </c>
      <c r="AZ32" s="1" t="str">
        <f>IF(O32=P32,IF(P32=Q32,IF(Q32=AA32,IF(Z32=AA32,IF(AA32=AB32,IF(AB32=AK32,IF(AK32=AL32,IF(AL32=AM32,IF(AM32=10,IF(works!L41&gt;works!$C$6,works!L41,""),""),""),""),""),""),""),""),""),"")</f>
        <v/>
      </c>
      <c r="BA32" s="14"/>
    </row>
    <row r="33" spans="1:53">
      <c r="A33" s="1">
        <f>IF(works!B42=works!E42,IF(works!B42=1,11,10),IF(works!B42=1,1,0))</f>
        <v>11</v>
      </c>
      <c r="B33" s="1">
        <f>IF(works!C42=works!F42,IF(works!C42=1,11,10),IF(works!C42=1,1,0))</f>
        <v>11</v>
      </c>
      <c r="C33" s="1">
        <f>IF(works!D42=works!G42,IF(works!D42=1,11,10),IF(works!D42=1,1,0))</f>
        <v>11</v>
      </c>
      <c r="D33" s="1">
        <f>IF(works!E42=works!H42,IF(works!E42=1,11,10),IF(works!E42=1,1,0))</f>
        <v>11</v>
      </c>
      <c r="E33" s="1">
        <f>IF(works!F42=works!I42,IF(works!F42=1,11,10),IF(works!F42=1,1,0))</f>
        <v>11</v>
      </c>
      <c r="F33" s="1">
        <f>IF(works!G42=works!J42,IF(works!G42=1,11,10),IF(works!G42=1,1,0))</f>
        <v>11</v>
      </c>
      <c r="G33" s="1">
        <f>IF(works!H42=works!B42,IF(works!B42=1,11,10),IF(works!B42=1,1,0))</f>
        <v>11</v>
      </c>
      <c r="H33" s="1">
        <f>IF(works!I42=works!C42,IF(works!C42=1,11,10),IF(works!C42=1,1,0))</f>
        <v>11</v>
      </c>
      <c r="I33" s="1">
        <f>IF(works!J42=works!D42,IF(works!D42=1,11,10),IF(works!D42=1,1,0))</f>
        <v>11</v>
      </c>
      <c r="J33" s="1">
        <f t="shared" si="0"/>
        <v>1</v>
      </c>
      <c r="O33" s="1">
        <f>IF(works!B42=works!$K$42,IF(works!B42=1,11,10),IF(works!B42=1,1,0))</f>
        <v>11</v>
      </c>
      <c r="P33" s="1">
        <f>IF(works!C42=works!$K$42,IF(works!C42=1,11,10),IF(works!C42=1,1,0))</f>
        <v>11</v>
      </c>
      <c r="Q33" s="1">
        <f>IF(works!D42=works!$K$42,IF(works!D42=1,11,10),IF(works!D42=1,1,0))</f>
        <v>11</v>
      </c>
      <c r="R33" s="1">
        <f>IF(works!B42=works!K42,IF(works!B42=works!C42,IF(works!C42=works!D42,1,0),0),0)</f>
        <v>1</v>
      </c>
      <c r="S33" s="1">
        <f t="shared" si="1"/>
        <v>0</v>
      </c>
      <c r="T33" s="1">
        <f t="shared" si="2"/>
        <v>0</v>
      </c>
      <c r="U33" s="1">
        <f t="shared" si="3"/>
        <v>0</v>
      </c>
      <c r="V33" s="1" t="str">
        <f>IF(O33=P33,IF(P33=Q33,IF(Q33=11,IF(works!L42&lt;works!$C$6,works!L42,""),""),""),"")</f>
        <v/>
      </c>
      <c r="W33" s="1" t="str">
        <f>IF(O33=P33,IF(P33=Q33,IF(Q33=10,IF(works!L42&lt;works!$C$6,works!L42,""),""),""),"")</f>
        <v/>
      </c>
      <c r="X33" s="1">
        <f>IF(O33=P33,IF(P33=Q33,IF(Q33=11,IF(works!L42&gt;works!$C$6,works!L42,""),""),""),"")</f>
        <v>0.50585</v>
      </c>
      <c r="Y33" s="1" t="str">
        <f>IF(O33=P33,IF(P33=Q33,IF(Q33=10,IF(works!L42&gt;works!$C$6,works!L42,""),""),""),"")</f>
        <v/>
      </c>
      <c r="Z33" s="1">
        <f>IF(works!E42=works!$K$42,IF(works!E42=1,11,10),IF(works!E42=1,1,0))</f>
        <v>11</v>
      </c>
      <c r="AA33" s="1">
        <f>IF(works!F42=works!$K$42,IF(works!F42=1,11,10),IF(works!F42=1,1,0))</f>
        <v>11</v>
      </c>
      <c r="AB33" s="1">
        <f>IF(works!G42=works!$K$42,IF(works!G42=1,11,10),IF(works!G42=1,1,0))</f>
        <v>11</v>
      </c>
      <c r="AC33" s="1">
        <f>IF(works!E42=works!K42,IF(works!E42=works!F42,IF(works!F42=works!G42,1,0),0),0)</f>
        <v>1</v>
      </c>
      <c r="AD33" s="1">
        <f t="shared" si="4"/>
        <v>0</v>
      </c>
      <c r="AE33" s="1">
        <f t="shared" si="5"/>
        <v>0</v>
      </c>
      <c r="AF33" s="1">
        <f t="shared" si="6"/>
        <v>0</v>
      </c>
      <c r="AG33" s="1" t="str">
        <f>IF(Z33=AA33,IF(AA33=AB33,IF(AB33=11,IF(works!L42&lt;works!$C$6,works!L42,""),""),""),"")</f>
        <v/>
      </c>
      <c r="AH33" s="1" t="str">
        <f>IF(Z33=AA33,IF(AA33=AB33,IF(AB33=10,IF(works!L42&lt;works!$C$6,works!L42,""),""),""),"")</f>
        <v/>
      </c>
      <c r="AI33" s="1">
        <f>IF(Z33=AA33,IF(AA33=AB33,IF(AB33=11,IF(works!L42&gt;works!$C$6,works!L42,""),""),""),"")</f>
        <v>0.50585</v>
      </c>
      <c r="AJ33" s="1" t="str">
        <f>IF(Z33=AA33,IF(AA33=AB33,IF(AB33=10,IF(works!L42&gt;works!$C$6,works!L42,""),""),""),"")</f>
        <v/>
      </c>
      <c r="AK33" s="1">
        <f>IF(works!H42=works!$K$42,IF(works!H42=1,11,10),IF(works!H42=1,1,0))</f>
        <v>11</v>
      </c>
      <c r="AL33" s="1">
        <f>IF(works!I42=works!$K$42,IF(works!I42=1,11,10),IF(works!I42=1,1,0))</f>
        <v>11</v>
      </c>
      <c r="AM33" s="1">
        <f>IF(works!J42=works!$K$42,IF(works!J42=1,11,10),IF(works!J42=1,1,0))</f>
        <v>11</v>
      </c>
      <c r="AN33" s="1">
        <f>IF(works!H42=works!K42,IF(works!H42=works!I42,IF(works!I42=works!J42,1,0),0),0)</f>
        <v>1</v>
      </c>
      <c r="AO33" s="1">
        <f t="shared" si="7"/>
        <v>0</v>
      </c>
      <c r="AP33" s="1">
        <f t="shared" si="8"/>
        <v>0</v>
      </c>
      <c r="AQ33" s="1">
        <f t="shared" si="9"/>
        <v>0</v>
      </c>
      <c r="AR33" s="1" t="str">
        <f>IF(AK33=AL33,IF(AL33=AM33,IF(AM33=11,IF(works!L42&lt;works!$C$6,works!L42,""),""),""),"")</f>
        <v/>
      </c>
      <c r="AS33" s="1" t="str">
        <f>IF(AK33=AL33,IF(AL33=AM33,IF(AM33=10,IF(works!L42&lt;works!$C$6,works!L42,""),""),""),"")</f>
        <v/>
      </c>
      <c r="AT33" s="1">
        <f>IF(AK33=AL33,IF(AL33=AM33,IF(AM33=11,IF(works!L42&gt;works!$C$6,works!L42,""),""),""),"")</f>
        <v>0.50585</v>
      </c>
      <c r="AU33" s="1" t="str">
        <f>IF(AK33=AL33,IF(AL33=AM33,IF(AM33=10,IF(works!L42&gt;works!$C$6,works!L42,""),""),""),"")</f>
        <v/>
      </c>
      <c r="AV33" s="14"/>
      <c r="AW33" s="1" t="str">
        <f>IF(O33=P33,IF(P33=Q33,IF(Q33=AA33,IF(Z33=AA33,IF(AA33=AB33,IF(AB33=AK33,IF(AK33=AL33,IF(AL33=AM33,IF(AM33=11,IF(works!L42&lt;works!$C$6,works!L42,""),""),""),""),""),""),""),""),""),"")</f>
        <v/>
      </c>
      <c r="AX33" s="1" t="str">
        <f>IF(O33=P33,IF(P33=Q33,IF(Q33=AA33,IF(Z33=AA33,IF(AA33=AB33,IF(AB33=AK33,IF(AK33=AL33,IF(AL33=AM33,IF(AM33=10,IF(works!L42&lt;works!$C$6,works!L42,""),""),""),""),""),""),""),""),""),"")</f>
        <v/>
      </c>
      <c r="AY33" s="1">
        <f>IF(O33=P33,IF(P33=Q33,IF(Q33=AA33,IF(Z33=AA33,IF(AA33=AB33,IF(AB33=AK33,IF(AK33=AL33,IF(AL33=AM33,IF(AM33=11,IF(works!L42&gt;works!$C$6,works!L42,""),""),""),""),""),""),""),""),""),"")</f>
        <v>0.50585</v>
      </c>
      <c r="AZ33" s="1" t="str">
        <f>IF(O33=P33,IF(P33=Q33,IF(Q33=AA33,IF(Z33=AA33,IF(AA33=AB33,IF(AB33=AK33,IF(AK33=AL33,IF(AL33=AM33,IF(AM33=10,IF(works!L42&gt;works!$C$6,works!L42,""),""),""),""),""),""),""),""),""),"")</f>
        <v/>
      </c>
      <c r="BA33" s="14"/>
    </row>
    <row r="34" spans="1:53">
      <c r="A34" s="1">
        <f>IF(works!B43=works!E43,IF(works!B43=1,11,10),IF(works!B43=1,1,0))</f>
        <v>11</v>
      </c>
      <c r="B34" s="1">
        <f>IF(works!C43=works!F43,IF(works!C43=1,11,10),IF(works!C43=1,1,0))</f>
        <v>11</v>
      </c>
      <c r="C34" s="1">
        <f>IF(works!D43=works!G43,IF(works!D43=1,11,10),IF(works!D43=1,1,0))</f>
        <v>11</v>
      </c>
      <c r="D34" s="1">
        <f>IF(works!E43=works!H43,IF(works!E43=1,11,10),IF(works!E43=1,1,0))</f>
        <v>11</v>
      </c>
      <c r="E34" s="1">
        <f>IF(works!F43=works!I43,IF(works!F43=1,11,10),IF(works!F43=1,1,0))</f>
        <v>11</v>
      </c>
      <c r="F34" s="1">
        <f>IF(works!G43=works!J43,IF(works!G43=1,11,10),IF(works!G43=1,1,0))</f>
        <v>11</v>
      </c>
      <c r="G34" s="1">
        <f>IF(works!H43=works!B43,IF(works!B43=1,11,10),IF(works!B43=1,1,0))</f>
        <v>11</v>
      </c>
      <c r="H34" s="1">
        <f>IF(works!I43=works!C43,IF(works!C43=1,11,10),IF(works!C43=1,1,0))</f>
        <v>11</v>
      </c>
      <c r="I34" s="1">
        <f>IF(works!J43=works!D43,IF(works!D43=1,11,10),IF(works!D43=1,1,0))</f>
        <v>11</v>
      </c>
      <c r="J34" s="1">
        <f t="shared" si="0"/>
        <v>1</v>
      </c>
      <c r="O34" s="1">
        <f>IF(works!B43=works!$K$43,IF(works!B43=1,11,10),IF(works!B43=1,1,0))</f>
        <v>11</v>
      </c>
      <c r="P34" s="1">
        <f>IF(works!C43=works!$K$43,IF(works!C43=1,11,10),IF(works!C43=1,1,0))</f>
        <v>11</v>
      </c>
      <c r="Q34" s="1">
        <f>IF(works!D43=works!$K$43,IF(works!D43=1,11,10),IF(works!D43=1,1,0))</f>
        <v>11</v>
      </c>
      <c r="R34" s="1">
        <f>IF(works!B43=works!K43,IF(works!B43=works!C43,IF(works!C43=works!D43,1,0),0),0)</f>
        <v>1</v>
      </c>
      <c r="S34" s="1">
        <f t="shared" si="1"/>
        <v>0</v>
      </c>
      <c r="T34" s="1">
        <f t="shared" si="2"/>
        <v>0</v>
      </c>
      <c r="U34" s="1">
        <f t="shared" si="3"/>
        <v>0</v>
      </c>
      <c r="V34" s="1">
        <f>IF(O34=P34,IF(P34=Q34,IF(Q34=11,IF(works!L43&lt;works!$C$6,works!L43,""),""),""),"")</f>
        <v>0.487613</v>
      </c>
      <c r="W34" s="1" t="str">
        <f>IF(O34=P34,IF(P34=Q34,IF(Q34=10,IF(works!L43&lt;works!$C$6,works!L43,""),""),""),"")</f>
        <v/>
      </c>
      <c r="X34" s="1" t="str">
        <f>IF(O34=P34,IF(P34=Q34,IF(Q34=11,IF(works!L43&gt;works!$C$6,works!L43,""),""),""),"")</f>
        <v/>
      </c>
      <c r="Y34" s="1" t="str">
        <f>IF(O34=P34,IF(P34=Q34,IF(Q34=10,IF(works!L43&gt;works!$C$6,works!L43,""),""),""),"")</f>
        <v/>
      </c>
      <c r="Z34" s="1">
        <f>IF(works!E43=works!$K$43,IF(works!E43=1,11,10),IF(works!E43=1,1,0))</f>
        <v>11</v>
      </c>
      <c r="AA34" s="1">
        <f>IF(works!F43=works!$K$43,IF(works!F43=1,11,10),IF(works!F43=1,1,0))</f>
        <v>11</v>
      </c>
      <c r="AB34" s="1">
        <f>IF(works!G43=works!$K$43,IF(works!G43=1,11,10),IF(works!G43=1,1,0))</f>
        <v>11</v>
      </c>
      <c r="AC34" s="1">
        <f>IF(works!E43=works!K43,IF(works!E43=works!F43,IF(works!F43=works!G43,1,0),0),0)</f>
        <v>1</v>
      </c>
      <c r="AD34" s="1">
        <f t="shared" si="4"/>
        <v>0</v>
      </c>
      <c r="AE34" s="1">
        <f t="shared" si="5"/>
        <v>0</v>
      </c>
      <c r="AF34" s="1">
        <f t="shared" si="6"/>
        <v>0</v>
      </c>
      <c r="AG34" s="1">
        <f>IF(Z34=AA34,IF(AA34=AB34,IF(AB34=11,IF(works!L43&lt;works!$C$6,works!L43,""),""),""),"")</f>
        <v>0.487613</v>
      </c>
      <c r="AH34" s="1" t="str">
        <f>IF(Z34=AA34,IF(AA34=AB34,IF(AB34=10,IF(works!L43&lt;works!$C$6,works!L43,""),""),""),"")</f>
        <v/>
      </c>
      <c r="AI34" s="1" t="str">
        <f>IF(Z34=AA34,IF(AA34=AB34,IF(AB34=11,IF(works!L43&gt;works!$C$6,works!L43,""),""),""),"")</f>
        <v/>
      </c>
      <c r="AJ34" s="1" t="str">
        <f>IF(Z34=AA34,IF(AA34=AB34,IF(AB34=10,IF(works!L43&gt;works!$C$6,works!L43,""),""),""),"")</f>
        <v/>
      </c>
      <c r="AK34" s="1">
        <f>IF(works!H43=works!$K$43,IF(works!H43=1,11,10),IF(works!H43=1,1,0))</f>
        <v>11</v>
      </c>
      <c r="AL34" s="1">
        <f>IF(works!I43=works!$K$43,IF(works!I43=1,11,10),IF(works!I43=1,1,0))</f>
        <v>11</v>
      </c>
      <c r="AM34" s="1">
        <f>IF(works!J43=works!$K$43,IF(works!J43=1,11,10),IF(works!J43=1,1,0))</f>
        <v>11</v>
      </c>
      <c r="AN34" s="1">
        <f>IF(works!H43=works!K43,IF(works!H43=works!I43,IF(works!I43=works!J43,1,0),0),0)</f>
        <v>1</v>
      </c>
      <c r="AO34" s="1">
        <f t="shared" si="7"/>
        <v>0</v>
      </c>
      <c r="AP34" s="1">
        <f t="shared" si="8"/>
        <v>0</v>
      </c>
      <c r="AQ34" s="1">
        <f t="shared" si="9"/>
        <v>0</v>
      </c>
      <c r="AR34" s="1">
        <f>IF(AK34=AL34,IF(AL34=AM34,IF(AM34=11,IF(works!L43&lt;works!$C$6,works!L43,""),""),""),"")</f>
        <v>0.487613</v>
      </c>
      <c r="AS34" s="1" t="str">
        <f>IF(AK34=AL34,IF(AL34=AM34,IF(AM34=10,IF(works!L43&lt;works!$C$6,works!L43,""),""),""),"")</f>
        <v/>
      </c>
      <c r="AT34" s="1" t="str">
        <f>IF(AK34=AL34,IF(AL34=AM34,IF(AM34=11,IF(works!L43&gt;works!$C$6,works!L43,""),""),""),"")</f>
        <v/>
      </c>
      <c r="AU34" s="1" t="str">
        <f>IF(AK34=AL34,IF(AL34=AM34,IF(AM34=10,IF(works!L43&gt;works!$C$6,works!L43,""),""),""),"")</f>
        <v/>
      </c>
      <c r="AV34" s="14"/>
      <c r="AW34" s="1">
        <f>IF(O34=P34,IF(P34=Q34,IF(Q34=AA34,IF(Z34=AA34,IF(AA34=AB34,IF(AB34=AK34,IF(AK34=AL34,IF(AL34=AM34,IF(AM34=11,IF(works!L43&lt;works!$C$6,works!L43,""),""),""),""),""),""),""),""),""),"")</f>
        <v>0.487613</v>
      </c>
      <c r="AX34" s="1" t="str">
        <f>IF(O34=P34,IF(P34=Q34,IF(Q34=AA34,IF(Z34=AA34,IF(AA34=AB34,IF(AB34=AK34,IF(AK34=AL34,IF(AL34=AM34,IF(AM34=10,IF(works!L43&lt;works!$C$6,works!L43,""),""),""),""),""),""),""),""),""),"")</f>
        <v/>
      </c>
      <c r="AY34" s="1" t="str">
        <f>IF(O34=P34,IF(P34=Q34,IF(Q34=AA34,IF(Z34=AA34,IF(AA34=AB34,IF(AB34=AK34,IF(AK34=AL34,IF(AL34=AM34,IF(AM34=11,IF(works!L43&gt;works!$C$6,works!L43,""),""),""),""),""),""),""),""),""),"")</f>
        <v/>
      </c>
      <c r="AZ34" s="1" t="str">
        <f>IF(O34=P34,IF(P34=Q34,IF(Q34=AA34,IF(Z34=AA34,IF(AA34=AB34,IF(AB34=AK34,IF(AK34=AL34,IF(AL34=AM34,IF(AM34=10,IF(works!L43&gt;works!$C$6,works!L43,""),""),""),""),""),""),""),""),""),"")</f>
        <v/>
      </c>
      <c r="BA34" s="14"/>
    </row>
    <row r="35" spans="1:53">
      <c r="A35" s="1">
        <f>IF(works!B44=works!E44,IF(works!B44=1,11,10),IF(works!B44=1,1,0))</f>
        <v>10</v>
      </c>
      <c r="B35" s="1">
        <f>IF(works!C44=works!F44,IF(works!C44=1,11,10),IF(works!C44=1,1,0))</f>
        <v>10</v>
      </c>
      <c r="C35" s="1">
        <f>IF(works!D44=works!G44,IF(works!D44=1,11,10),IF(works!D44=1,1,0))</f>
        <v>11</v>
      </c>
      <c r="D35" s="1">
        <f>IF(works!E44=works!H44,IF(works!E44=1,11,10),IF(works!E44=1,1,0))</f>
        <v>10</v>
      </c>
      <c r="E35" s="1">
        <f>IF(works!F44=works!I44,IF(works!F44=1,11,10),IF(works!F44=1,1,0))</f>
        <v>0</v>
      </c>
      <c r="F35" s="1">
        <f>IF(works!G44=works!J44,IF(works!G44=1,11,10),IF(works!G44=1,1,0))</f>
        <v>11</v>
      </c>
      <c r="G35" s="1">
        <f>IF(works!H44=works!B44,IF(works!B44=1,11,10),IF(works!B44=1,1,0))</f>
        <v>10</v>
      </c>
      <c r="H35" s="1">
        <f>IF(works!I44=works!C44,IF(works!C44=1,11,10),IF(works!C44=1,1,0))</f>
        <v>0</v>
      </c>
      <c r="I35" s="1">
        <f>IF(works!J44=works!D44,IF(works!D44=1,11,10),IF(works!D44=1,1,0))</f>
        <v>11</v>
      </c>
      <c r="J35" s="1">
        <f t="shared" si="0"/>
        <v>0</v>
      </c>
      <c r="O35" s="1">
        <f>IF(works!B44=works!$K$44,IF(works!B44=1,11,10),IF(works!B44=1,1,0))</f>
        <v>10</v>
      </c>
      <c r="P35" s="1">
        <f>IF(works!C44=works!$K$44,IF(works!C44=1,11,10),IF(works!C44=1,1,0))</f>
        <v>10</v>
      </c>
      <c r="Q35" s="1">
        <f>IF(works!D44=works!$K$44,IF(works!D44=1,11,10),IF(works!D44=1,1,0))</f>
        <v>1</v>
      </c>
      <c r="R35" s="1">
        <f>IF(works!B44=works!K44,IF(works!B44=works!C44,IF(works!C44=works!D44,1,0),0),0)</f>
        <v>0</v>
      </c>
      <c r="S35" s="1">
        <f t="shared" si="1"/>
        <v>0</v>
      </c>
      <c r="T35" s="1">
        <f t="shared" si="2"/>
        <v>0</v>
      </c>
      <c r="U35" s="1">
        <f t="shared" si="3"/>
        <v>1</v>
      </c>
      <c r="V35" s="1" t="str">
        <f>IF(O35=P35,IF(P35=Q35,IF(Q35=11,IF(works!L44&lt;works!$C$6,works!L44,""),""),""),"")</f>
        <v/>
      </c>
      <c r="W35" s="1" t="str">
        <f>IF(O35=P35,IF(P35=Q35,IF(Q35=10,IF(works!L44&lt;works!$C$6,works!L44,""),""),""),"")</f>
        <v/>
      </c>
      <c r="X35" s="1" t="str">
        <f>IF(O35=P35,IF(P35=Q35,IF(Q35=11,IF(works!L44&gt;works!$C$6,works!L44,""),""),""),"")</f>
        <v/>
      </c>
      <c r="Y35" s="1" t="str">
        <f>IF(O35=P35,IF(P35=Q35,IF(Q35=10,IF(works!L44&gt;works!$C$6,works!L44,""),""),""),"")</f>
        <v/>
      </c>
      <c r="Z35" s="1">
        <f>IF(works!E44=works!$K$44,IF(works!E44=1,11,10),IF(works!E44=1,1,0))</f>
        <v>10</v>
      </c>
      <c r="AA35" s="1">
        <f>IF(works!F44=works!$K$44,IF(works!F44=1,11,10),IF(works!F44=1,1,0))</f>
        <v>10</v>
      </c>
      <c r="AB35" s="1">
        <f>IF(works!G44=works!$K$44,IF(works!G44=1,11,10),IF(works!G44=1,1,0))</f>
        <v>1</v>
      </c>
      <c r="AC35" s="1">
        <f>IF(works!E44=works!K44,IF(works!E44=works!F44,IF(works!F44=works!G44,1,0),0),0)</f>
        <v>0</v>
      </c>
      <c r="AD35" s="1">
        <f t="shared" si="4"/>
        <v>0</v>
      </c>
      <c r="AE35" s="1">
        <f t="shared" si="5"/>
        <v>0</v>
      </c>
      <c r="AF35" s="1">
        <f t="shared" si="6"/>
        <v>1</v>
      </c>
      <c r="AG35" s="1" t="str">
        <f>IF(Z35=AA35,IF(AA35=AB35,IF(AB35=11,IF(works!L44&lt;works!$C$6,works!L44,""),""),""),"")</f>
        <v/>
      </c>
      <c r="AH35" s="1" t="str">
        <f>IF(Z35=AA35,IF(AA35=AB35,IF(AB35=10,IF(works!L44&lt;works!$C$6,works!L44,""),""),""),"")</f>
        <v/>
      </c>
      <c r="AI35" s="1" t="str">
        <f>IF(Z35=AA35,IF(AA35=AB35,IF(AB35=11,IF(works!L44&gt;works!$C$6,works!L44,""),""),""),"")</f>
        <v/>
      </c>
      <c r="AJ35" s="1" t="str">
        <f>IF(Z35=AA35,IF(AA35=AB35,IF(AB35=10,IF(works!L44&gt;works!$C$6,works!L44,""),""),""),"")</f>
        <v/>
      </c>
      <c r="AK35" s="1">
        <f>IF(works!H44=works!$K$44,IF(works!H44=1,11,10),IF(works!H44=1,1,0))</f>
        <v>10</v>
      </c>
      <c r="AL35" s="1">
        <f>IF(works!I44=works!$K$44,IF(works!I44=1,11,10),IF(works!I44=1,1,0))</f>
        <v>1</v>
      </c>
      <c r="AM35" s="1">
        <f>IF(works!J44=works!$K$44,IF(works!J44=1,11,10),IF(works!J44=1,1,0))</f>
        <v>1</v>
      </c>
      <c r="AN35" s="1">
        <f>IF(works!H44=works!K44,IF(works!H44=works!I44,IF(works!I44=works!J44,1,0),0),0)</f>
        <v>0</v>
      </c>
      <c r="AO35" s="1">
        <f t="shared" si="7"/>
        <v>0</v>
      </c>
      <c r="AP35" s="1">
        <f t="shared" si="8"/>
        <v>0</v>
      </c>
      <c r="AQ35" s="1">
        <f t="shared" si="9"/>
        <v>1</v>
      </c>
      <c r="AR35" s="1" t="str">
        <f>IF(AK35=AL35,IF(AL35=AM35,IF(AM35=11,IF(works!L44&lt;works!$C$6,works!L44,""),""),""),"")</f>
        <v/>
      </c>
      <c r="AS35" s="1" t="str">
        <f>IF(AK35=AL35,IF(AL35=AM35,IF(AM35=10,IF(works!L44&lt;works!$C$6,works!L44,""),""),""),"")</f>
        <v/>
      </c>
      <c r="AT35" s="1" t="str">
        <f>IF(AK35=AL35,IF(AL35=AM35,IF(AM35=11,IF(works!L44&gt;works!$C$6,works!L44,""),""),""),"")</f>
        <v/>
      </c>
      <c r="AU35" s="1" t="str">
        <f>IF(AK35=AL35,IF(AL35=AM35,IF(AM35=10,IF(works!L44&gt;works!$C$6,works!L44,""),""),""),"")</f>
        <v/>
      </c>
      <c r="AV35" s="14"/>
      <c r="AW35" s="1" t="str">
        <f>IF(O35=P35,IF(P35=Q35,IF(Q35=AA35,IF(Z35=AA35,IF(AA35=AB35,IF(AB35=AK35,IF(AK35=AL35,IF(AL35=AM35,IF(AM35=11,IF(works!L44&lt;works!$C$6,works!L44,""),""),""),""),""),""),""),""),""),"")</f>
        <v/>
      </c>
      <c r="AX35" s="1" t="str">
        <f>IF(O35=P35,IF(P35=Q35,IF(Q35=AA35,IF(Z35=AA35,IF(AA35=AB35,IF(AB35=AK35,IF(AK35=AL35,IF(AL35=AM35,IF(AM35=10,IF(works!L44&lt;works!$C$6,works!L44,""),""),""),""),""),""),""),""),""),"")</f>
        <v/>
      </c>
      <c r="AY35" s="1" t="str">
        <f>IF(O35=P35,IF(P35=Q35,IF(Q35=AA35,IF(Z35=AA35,IF(AA35=AB35,IF(AB35=AK35,IF(AK35=AL35,IF(AL35=AM35,IF(AM35=11,IF(works!L44&gt;works!$C$6,works!L44,""),""),""),""),""),""),""),""),""),"")</f>
        <v/>
      </c>
      <c r="AZ35" s="1" t="str">
        <f>IF(O35=P35,IF(P35=Q35,IF(Q35=AA35,IF(Z35=AA35,IF(AA35=AB35,IF(AB35=AK35,IF(AK35=AL35,IF(AL35=AM35,IF(AM35=10,IF(works!L44&gt;works!$C$6,works!L44,""),""),""),""),""),""),""),""),""),"")</f>
        <v/>
      </c>
      <c r="BA35" s="14"/>
    </row>
    <row r="36" spans="1:53">
      <c r="A36" s="1">
        <f>IF(works!B45=works!E45,IF(works!B45=1,11,10),IF(works!B45=1,1,0))</f>
        <v>11</v>
      </c>
      <c r="B36" s="1">
        <f>IF(works!C45=works!F45,IF(works!C45=1,11,10),IF(works!C45=1,1,0))</f>
        <v>11</v>
      </c>
      <c r="C36" s="1">
        <f>IF(works!D45=works!G45,IF(works!D45=1,11,10),IF(works!D45=1,1,0))</f>
        <v>11</v>
      </c>
      <c r="D36" s="1">
        <f>IF(works!E45=works!H45,IF(works!E45=1,11,10),IF(works!E45=1,1,0))</f>
        <v>11</v>
      </c>
      <c r="E36" s="1">
        <f>IF(works!F45=works!I45,IF(works!F45=1,11,10),IF(works!F45=1,1,0))</f>
        <v>11</v>
      </c>
      <c r="F36" s="1">
        <f>IF(works!G45=works!J45,IF(works!G45=1,11,10),IF(works!G45=1,1,0))</f>
        <v>11</v>
      </c>
      <c r="G36" s="1">
        <f>IF(works!H45=works!B45,IF(works!B45=1,11,10),IF(works!B45=1,1,0))</f>
        <v>11</v>
      </c>
      <c r="H36" s="1">
        <f>IF(works!I45=works!C45,IF(works!C45=1,11,10),IF(works!C45=1,1,0))</f>
        <v>11</v>
      </c>
      <c r="I36" s="1">
        <f>IF(works!J45=works!D45,IF(works!D45=1,11,10),IF(works!D45=1,1,0))</f>
        <v>11</v>
      </c>
      <c r="J36" s="1">
        <f t="shared" si="0"/>
        <v>1</v>
      </c>
      <c r="O36" s="1">
        <f>IF(works!B45=works!$K$45,IF(works!B45=1,11,10),IF(works!B45=1,1,0))</f>
        <v>11</v>
      </c>
      <c r="P36" s="1">
        <f>IF(works!C45=works!$K$45,IF(works!C45=1,11,10),IF(works!C45=1,1,0))</f>
        <v>11</v>
      </c>
      <c r="Q36" s="1">
        <f>IF(works!D45=works!$K$45,IF(works!D45=1,11,10),IF(works!D45=1,1,0))</f>
        <v>11</v>
      </c>
      <c r="R36" s="1">
        <f>IF(works!B45=works!K45,IF(works!B45=works!C45,IF(works!C45=works!D45,1,0),0),0)</f>
        <v>1</v>
      </c>
      <c r="S36" s="1">
        <f t="shared" si="1"/>
        <v>0</v>
      </c>
      <c r="T36" s="1">
        <f t="shared" si="2"/>
        <v>0</v>
      </c>
      <c r="U36" s="1">
        <f t="shared" si="3"/>
        <v>0</v>
      </c>
      <c r="V36" s="1">
        <f>IF(O36=P36,IF(P36=Q36,IF(Q36=11,IF(works!L45&lt;works!$C$6,works!L45,""),""),""),"")</f>
        <v>0.498698</v>
      </c>
      <c r="W36" s="1" t="str">
        <f>IF(O36=P36,IF(P36=Q36,IF(Q36=10,IF(works!L45&lt;works!$C$6,works!L45,""),""),""),"")</f>
        <v/>
      </c>
      <c r="X36" s="1" t="str">
        <f>IF(O36=P36,IF(P36=Q36,IF(Q36=11,IF(works!L45&gt;works!$C$6,works!L45,""),""),""),"")</f>
        <v/>
      </c>
      <c r="Y36" s="1" t="str">
        <f>IF(O36=P36,IF(P36=Q36,IF(Q36=10,IF(works!L45&gt;works!$C$6,works!L45,""),""),""),"")</f>
        <v/>
      </c>
      <c r="Z36" s="1">
        <f>IF(works!E45=works!$K$45,IF(works!E45=1,11,10),IF(works!E45=1,1,0))</f>
        <v>11</v>
      </c>
      <c r="AA36" s="1">
        <f>IF(works!F45=works!$K$45,IF(works!F45=1,11,10),IF(works!F45=1,1,0))</f>
        <v>11</v>
      </c>
      <c r="AB36" s="1">
        <f>IF(works!G45=works!$K$45,IF(works!G45=1,11,10),IF(works!G45=1,1,0))</f>
        <v>11</v>
      </c>
      <c r="AC36" s="1">
        <f>IF(works!E45=works!K45,IF(works!E45=works!F45,IF(works!F45=works!G45,1,0),0),0)</f>
        <v>1</v>
      </c>
      <c r="AD36" s="1">
        <f t="shared" si="4"/>
        <v>0</v>
      </c>
      <c r="AE36" s="1">
        <f t="shared" si="5"/>
        <v>0</v>
      </c>
      <c r="AF36" s="1">
        <f t="shared" si="6"/>
        <v>0</v>
      </c>
      <c r="AG36" s="1">
        <f>IF(Z36=AA36,IF(AA36=AB36,IF(AB36=11,IF(works!L45&lt;works!$C$6,works!L45,""),""),""),"")</f>
        <v>0.498698</v>
      </c>
      <c r="AH36" s="1" t="str">
        <f>IF(Z36=AA36,IF(AA36=AB36,IF(AB36=10,IF(works!L45&lt;works!$C$6,works!L45,""),""),""),"")</f>
        <v/>
      </c>
      <c r="AI36" s="1" t="str">
        <f>IF(Z36=AA36,IF(AA36=AB36,IF(AB36=11,IF(works!L45&gt;works!$C$6,works!L45,""),""),""),"")</f>
        <v/>
      </c>
      <c r="AJ36" s="1" t="str">
        <f>IF(Z36=AA36,IF(AA36=AB36,IF(AB36=10,IF(works!L45&gt;works!$C$6,works!L45,""),""),""),"")</f>
        <v/>
      </c>
      <c r="AK36" s="1">
        <f>IF(works!H45=works!$K$45,IF(works!H45=1,11,10),IF(works!H45=1,1,0))</f>
        <v>11</v>
      </c>
      <c r="AL36" s="1">
        <f>IF(works!I45=works!$K$45,IF(works!I45=1,11,10),IF(works!I45=1,1,0))</f>
        <v>11</v>
      </c>
      <c r="AM36" s="1">
        <f>IF(works!J45=works!$K$45,IF(works!J45=1,11,10),IF(works!J45=1,1,0))</f>
        <v>11</v>
      </c>
      <c r="AN36" s="1">
        <f>IF(works!H45=works!K45,IF(works!H45=works!I45,IF(works!I45=works!J45,1,0),0),0)</f>
        <v>1</v>
      </c>
      <c r="AO36" s="1">
        <f t="shared" si="7"/>
        <v>0</v>
      </c>
      <c r="AP36" s="1">
        <f t="shared" si="8"/>
        <v>0</v>
      </c>
      <c r="AQ36" s="1">
        <f t="shared" si="9"/>
        <v>0</v>
      </c>
      <c r="AR36" s="1">
        <f>IF(AK36=AL36,IF(AL36=AM36,IF(AM36=11,IF(works!L45&lt;works!$C$6,works!L45,""),""),""),"")</f>
        <v>0.498698</v>
      </c>
      <c r="AS36" s="1" t="str">
        <f>IF(AK36=AL36,IF(AL36=AM36,IF(AM36=10,IF(works!L45&lt;works!$C$6,works!L45,""),""),""),"")</f>
        <v/>
      </c>
      <c r="AT36" s="1" t="str">
        <f>IF(AK36=AL36,IF(AL36=AM36,IF(AM36=11,IF(works!L45&gt;works!$C$6,works!L45,""),""),""),"")</f>
        <v/>
      </c>
      <c r="AU36" s="1" t="str">
        <f>IF(AK36=AL36,IF(AL36=AM36,IF(AM36=10,IF(works!L45&gt;works!$C$6,works!L45,""),""),""),"")</f>
        <v/>
      </c>
      <c r="AV36" s="14"/>
      <c r="AW36" s="1">
        <f>IF(O36=P36,IF(P36=Q36,IF(Q36=AA36,IF(Z36=AA36,IF(AA36=AB36,IF(AB36=AK36,IF(AK36=AL36,IF(AL36=AM36,IF(AM36=11,IF(works!L45&lt;works!$C$6,works!L45,""),""),""),""),""),""),""),""),""),"")</f>
        <v>0.498698</v>
      </c>
      <c r="AX36" s="1" t="str">
        <f>IF(O36=P36,IF(P36=Q36,IF(Q36=AA36,IF(Z36=AA36,IF(AA36=AB36,IF(AB36=AK36,IF(AK36=AL36,IF(AL36=AM36,IF(AM36=10,IF(works!L45&lt;works!$C$6,works!L45,""),""),""),""),""),""),""),""),""),"")</f>
        <v/>
      </c>
      <c r="AY36" s="1" t="str">
        <f>IF(O36=P36,IF(P36=Q36,IF(Q36=AA36,IF(Z36=AA36,IF(AA36=AB36,IF(AB36=AK36,IF(AK36=AL36,IF(AL36=AM36,IF(AM36=11,IF(works!L45&gt;works!$C$6,works!L45,""),""),""),""),""),""),""),""),""),"")</f>
        <v/>
      </c>
      <c r="AZ36" s="1" t="str">
        <f>IF(O36=P36,IF(P36=Q36,IF(Q36=AA36,IF(Z36=AA36,IF(AA36=AB36,IF(AB36=AK36,IF(AK36=AL36,IF(AL36=AM36,IF(AM36=10,IF(works!L45&gt;works!$C$6,works!L45,""),""),""),""),""),""),""),""),""),"")</f>
        <v/>
      </c>
      <c r="BA36" s="14"/>
    </row>
    <row r="37" spans="1:53">
      <c r="A37" s="1">
        <f>IF(works!B46=works!E46,IF(works!B46=1,11,10),IF(works!B46=1,1,0))</f>
        <v>11</v>
      </c>
      <c r="B37" s="1">
        <f>IF(works!C46=works!F46,IF(works!C46=1,11,10),IF(works!C46=1,1,0))</f>
        <v>11</v>
      </c>
      <c r="C37" s="1">
        <f>IF(works!D46=works!G46,IF(works!D46=1,11,10),IF(works!D46=1,1,0))</f>
        <v>0</v>
      </c>
      <c r="D37" s="1">
        <f>IF(works!E46=works!H46,IF(works!E46=1,11,10),IF(works!E46=1,1,0))</f>
        <v>11</v>
      </c>
      <c r="E37" s="1">
        <f>IF(works!F46=works!I46,IF(works!F46=1,11,10),IF(works!F46=1,1,0))</f>
        <v>1</v>
      </c>
      <c r="F37" s="1">
        <f>IF(works!G46=works!J46,IF(works!G46=1,11,10),IF(works!G46=1,1,0))</f>
        <v>11</v>
      </c>
      <c r="G37" s="1">
        <f>IF(works!H46=works!B46,IF(works!B46=1,11,10),IF(works!B46=1,1,0))</f>
        <v>11</v>
      </c>
      <c r="H37" s="1">
        <f>IF(works!I46=works!C46,IF(works!C46=1,11,10),IF(works!C46=1,1,0))</f>
        <v>1</v>
      </c>
      <c r="I37" s="1">
        <f>IF(works!J46=works!D46,IF(works!D46=1,11,10),IF(works!D46=1,1,0))</f>
        <v>0</v>
      </c>
      <c r="J37" s="1">
        <f t="shared" si="0"/>
        <v>0</v>
      </c>
      <c r="O37" s="1">
        <f>IF(works!B46=works!$K$46,IF(works!B46=1,11,10),IF(works!B46=1,1,0))</f>
        <v>11</v>
      </c>
      <c r="P37" s="1">
        <f>IF(works!C46=works!$K$46,IF(works!C46=1,11,10),IF(works!C46=1,1,0))</f>
        <v>11</v>
      </c>
      <c r="Q37" s="1">
        <f>IF(works!D46=works!$K$46,IF(works!D46=1,11,10),IF(works!D46=1,1,0))</f>
        <v>0</v>
      </c>
      <c r="R37" s="1">
        <f>IF(works!B46=works!K46,IF(works!B46=works!C46,IF(works!C46=works!D46,1,0),0),0)</f>
        <v>0</v>
      </c>
      <c r="S37" s="1">
        <f t="shared" si="1"/>
        <v>0</v>
      </c>
      <c r="T37" s="1">
        <f t="shared" si="2"/>
        <v>0</v>
      </c>
      <c r="U37" s="1">
        <f t="shared" si="3"/>
        <v>1</v>
      </c>
      <c r="V37" s="1" t="str">
        <f>IF(O37=P37,IF(P37=Q37,IF(Q37=11,IF(works!L46&lt;works!$C$6,works!L46,""),""),""),"")</f>
        <v/>
      </c>
      <c r="W37" s="1" t="str">
        <f>IF(O37=P37,IF(P37=Q37,IF(Q37=10,IF(works!L46&lt;works!$C$6,works!L46,""),""),""),"")</f>
        <v/>
      </c>
      <c r="X37" s="1" t="str">
        <f>IF(O37=P37,IF(P37=Q37,IF(Q37=11,IF(works!L46&gt;works!$C$6,works!L46,""),""),""),"")</f>
        <v/>
      </c>
      <c r="Y37" s="1" t="str">
        <f>IF(O37=P37,IF(P37=Q37,IF(Q37=10,IF(works!L46&gt;works!$C$6,works!L46,""),""),""),"")</f>
        <v/>
      </c>
      <c r="Z37" s="1">
        <f>IF(works!E46=works!$K$46,IF(works!E46=1,11,10),IF(works!E46=1,1,0))</f>
        <v>11</v>
      </c>
      <c r="AA37" s="1">
        <f>IF(works!F46=works!$K$46,IF(works!F46=1,11,10),IF(works!F46=1,1,0))</f>
        <v>11</v>
      </c>
      <c r="AB37" s="1">
        <f>IF(works!G46=works!$K$46,IF(works!G46=1,11,10),IF(works!G46=1,1,0))</f>
        <v>11</v>
      </c>
      <c r="AC37" s="1">
        <f>IF(works!E46=works!K46,IF(works!E46=works!F46,IF(works!F46=works!G46,1,0),0),0)</f>
        <v>1</v>
      </c>
      <c r="AD37" s="1">
        <f t="shared" si="4"/>
        <v>0</v>
      </c>
      <c r="AE37" s="1">
        <f t="shared" si="5"/>
        <v>0</v>
      </c>
      <c r="AF37" s="1">
        <f t="shared" si="6"/>
        <v>0</v>
      </c>
      <c r="AG37" s="1" t="str">
        <f>IF(Z37=AA37,IF(AA37=AB37,IF(AB37=11,IF(works!L46&lt;works!$C$6,works!L46,""),""),""),"")</f>
        <v/>
      </c>
      <c r="AH37" s="1" t="str">
        <f>IF(Z37=AA37,IF(AA37=AB37,IF(AB37=10,IF(works!L46&lt;works!$C$6,works!L46,""),""),""),"")</f>
        <v/>
      </c>
      <c r="AI37" s="1">
        <f>IF(Z37=AA37,IF(AA37=AB37,IF(AB37=11,IF(works!L46&gt;works!$C$6,works!L46,""),""),""),"")</f>
        <v>0.543077</v>
      </c>
      <c r="AJ37" s="1" t="str">
        <f>IF(Z37=AA37,IF(AA37=AB37,IF(AB37=10,IF(works!L46&gt;works!$C$6,works!L46,""),""),""),"")</f>
        <v/>
      </c>
      <c r="AK37" s="1">
        <f>IF(works!H46=works!$K$46,IF(works!H46=1,11,10),IF(works!H46=1,1,0))</f>
        <v>11</v>
      </c>
      <c r="AL37" s="1">
        <f>IF(works!I46=works!$K$46,IF(works!I46=1,11,10),IF(works!I46=1,1,0))</f>
        <v>0</v>
      </c>
      <c r="AM37" s="1">
        <f>IF(works!J46=works!$K$46,IF(works!J46=1,11,10),IF(works!J46=1,1,0))</f>
        <v>11</v>
      </c>
      <c r="AN37" s="1">
        <f>IF(works!H46=works!K46,IF(works!H46=works!I46,IF(works!I46=works!J46,1,0),0),0)</f>
        <v>0</v>
      </c>
      <c r="AO37" s="1">
        <f t="shared" si="7"/>
        <v>0</v>
      </c>
      <c r="AP37" s="1">
        <f t="shared" si="8"/>
        <v>0</v>
      </c>
      <c r="AQ37" s="1">
        <f t="shared" si="9"/>
        <v>1</v>
      </c>
      <c r="AR37" s="1" t="str">
        <f>IF(AK37=AL37,IF(AL37=AM37,IF(AM37=11,IF(works!L46&lt;works!$C$6,works!L46,""),""),""),"")</f>
        <v/>
      </c>
      <c r="AS37" s="1" t="str">
        <f>IF(AK37=AL37,IF(AL37=AM37,IF(AM37=10,IF(works!L46&lt;works!$C$6,works!L46,""),""),""),"")</f>
        <v/>
      </c>
      <c r="AT37" s="1" t="str">
        <f>IF(AK37=AL37,IF(AL37=AM37,IF(AM37=11,IF(works!L46&gt;works!$C$6,works!L46,""),""),""),"")</f>
        <v/>
      </c>
      <c r="AU37" s="1" t="str">
        <f>IF(AK37=AL37,IF(AL37=AM37,IF(AM37=10,IF(works!L46&gt;works!$C$6,works!L46,""),""),""),"")</f>
        <v/>
      </c>
      <c r="AV37" s="14"/>
      <c r="AW37" s="1" t="str">
        <f>IF(O37=P37,IF(P37=Q37,IF(Q37=AA37,IF(Z37=AA37,IF(AA37=AB37,IF(AB37=AK37,IF(AK37=AL37,IF(AL37=AM37,IF(AM37=11,IF(works!L46&lt;works!$C$6,works!L46,""),""),""),""),""),""),""),""),""),"")</f>
        <v/>
      </c>
      <c r="AX37" s="1" t="str">
        <f>IF(O37=P37,IF(P37=Q37,IF(Q37=AA37,IF(Z37=AA37,IF(AA37=AB37,IF(AB37=AK37,IF(AK37=AL37,IF(AL37=AM37,IF(AM37=10,IF(works!L46&lt;works!$C$6,works!L46,""),""),""),""),""),""),""),""),""),"")</f>
        <v/>
      </c>
      <c r="AY37" s="1" t="str">
        <f>IF(O37=P37,IF(P37=Q37,IF(Q37=AA37,IF(Z37=AA37,IF(AA37=AB37,IF(AB37=AK37,IF(AK37=AL37,IF(AL37=AM37,IF(AM37=11,IF(works!L46&gt;works!$C$6,works!L46,""),""),""),""),""),""),""),""),""),"")</f>
        <v/>
      </c>
      <c r="AZ37" s="1" t="str">
        <f>IF(O37=P37,IF(P37=Q37,IF(Q37=AA37,IF(Z37=AA37,IF(AA37=AB37,IF(AB37=AK37,IF(AK37=AL37,IF(AL37=AM37,IF(AM37=10,IF(works!L46&gt;works!$C$6,works!L46,""),""),""),""),""),""),""),""),""),"")</f>
        <v/>
      </c>
      <c r="BA37" s="14"/>
    </row>
    <row r="38" spans="1:53">
      <c r="A38" s="1">
        <f>IF(works!B47=works!E47,IF(works!B47=1,11,10),IF(works!B47=1,1,0))</f>
        <v>10</v>
      </c>
      <c r="B38" s="1">
        <f>IF(works!C47=works!F47,IF(works!C47=1,11,10),IF(works!C47=1,1,0))</f>
        <v>10</v>
      </c>
      <c r="C38" s="1">
        <f>IF(works!D47=works!G47,IF(works!D47=1,11,10),IF(works!D47=1,1,0))</f>
        <v>10</v>
      </c>
      <c r="D38" s="1">
        <f>IF(works!E47=works!H47,IF(works!E47=1,11,10),IF(works!E47=1,1,0))</f>
        <v>10</v>
      </c>
      <c r="E38" s="1">
        <f>IF(works!F47=works!I47,IF(works!F47=1,11,10),IF(works!F47=1,1,0))</f>
        <v>10</v>
      </c>
      <c r="F38" s="1">
        <f>IF(works!G47=works!J47,IF(works!G47=1,11,10),IF(works!G47=1,1,0))</f>
        <v>10</v>
      </c>
      <c r="G38" s="1">
        <f>IF(works!H47=works!B47,IF(works!B47=1,11,10),IF(works!B47=1,1,0))</f>
        <v>10</v>
      </c>
      <c r="H38" s="1">
        <f>IF(works!I47=works!C47,IF(works!C47=1,11,10),IF(works!C47=1,1,0))</f>
        <v>10</v>
      </c>
      <c r="I38" s="1">
        <f>IF(works!J47=works!D47,IF(works!D47=1,11,10),IF(works!D47=1,1,0))</f>
        <v>10</v>
      </c>
      <c r="J38" s="1">
        <f t="shared" si="0"/>
        <v>1</v>
      </c>
      <c r="O38" s="1">
        <f>IF(works!B47=works!$K$47,IF(works!B47=1,11,10),IF(works!B47=1,1,0))</f>
        <v>10</v>
      </c>
      <c r="P38" s="1">
        <f>IF(works!C47=works!$K$47,IF(works!C47=1,11,10),IF(works!C47=1,1,0))</f>
        <v>10</v>
      </c>
      <c r="Q38" s="1">
        <f>IF(works!D47=works!$K$47,IF(works!D47=1,11,10),IF(works!D47=1,1,0))</f>
        <v>10</v>
      </c>
      <c r="R38" s="1">
        <f>IF(works!B47=works!K47,IF(works!B47=works!C47,IF(works!C47=works!D47,1,0),0),0)</f>
        <v>1</v>
      </c>
      <c r="S38" s="1">
        <f t="shared" si="1"/>
        <v>0</v>
      </c>
      <c r="T38" s="1">
        <f t="shared" si="2"/>
        <v>0</v>
      </c>
      <c r="U38" s="1">
        <f t="shared" si="3"/>
        <v>0</v>
      </c>
      <c r="V38" s="1" t="str">
        <f>IF(O38=P38,IF(P38=Q38,IF(Q38=11,IF(works!L47&lt;works!$C$6,works!L47,""),""),""),"")</f>
        <v/>
      </c>
      <c r="W38" s="1">
        <f>IF(O38=P38,IF(P38=Q38,IF(Q38=10,IF(works!L47&lt;works!$C$6,works!L47,""),""),""),"")</f>
        <v>0.409238</v>
      </c>
      <c r="X38" s="1" t="str">
        <f>IF(O38=P38,IF(P38=Q38,IF(Q38=11,IF(works!L47&gt;works!$C$6,works!L47,""),""),""),"")</f>
        <v/>
      </c>
      <c r="Y38" s="1" t="str">
        <f>IF(O38=P38,IF(P38=Q38,IF(Q38=10,IF(works!L47&gt;works!$C$6,works!L47,""),""),""),"")</f>
        <v/>
      </c>
      <c r="Z38" s="1">
        <f>IF(works!E47=works!$K$47,IF(works!E47=1,11,10),IF(works!E47=1,1,0))</f>
        <v>10</v>
      </c>
      <c r="AA38" s="1">
        <f>IF(works!F47=works!$K$47,IF(works!F47=1,11,10),IF(works!F47=1,1,0))</f>
        <v>10</v>
      </c>
      <c r="AB38" s="1">
        <f>IF(works!G47=works!$K$47,IF(works!G47=1,11,10),IF(works!G47=1,1,0))</f>
        <v>10</v>
      </c>
      <c r="AC38" s="1">
        <f>IF(works!E47=works!K47,IF(works!E47=works!F47,IF(works!F47=works!G47,1,0),0),0)</f>
        <v>1</v>
      </c>
      <c r="AD38" s="1">
        <f t="shared" si="4"/>
        <v>0</v>
      </c>
      <c r="AE38" s="1">
        <f t="shared" si="5"/>
        <v>0</v>
      </c>
      <c r="AF38" s="1">
        <f t="shared" si="6"/>
        <v>0</v>
      </c>
      <c r="AG38" s="1" t="str">
        <f>IF(Z38=AA38,IF(AA38=AB38,IF(AB38=11,IF(works!L47&lt;works!$C$6,works!L47,""),""),""),"")</f>
        <v/>
      </c>
      <c r="AH38" s="1">
        <f>IF(Z38=AA38,IF(AA38=AB38,IF(AB38=10,IF(works!L47&lt;works!$C$6,works!L47,""),""),""),"")</f>
        <v>0.409238</v>
      </c>
      <c r="AI38" s="1" t="str">
        <f>IF(Z38=AA38,IF(AA38=AB38,IF(AB38=11,IF(works!L47&gt;works!$C$6,works!L47,""),""),""),"")</f>
        <v/>
      </c>
      <c r="AJ38" s="1" t="str">
        <f>IF(Z38=AA38,IF(AA38=AB38,IF(AB38=10,IF(works!L47&gt;works!$C$6,works!L47,""),""),""),"")</f>
        <v/>
      </c>
      <c r="AK38" s="1">
        <f>IF(works!H47=works!$K$47,IF(works!H47=1,11,10),IF(works!H47=1,1,0))</f>
        <v>10</v>
      </c>
      <c r="AL38" s="1">
        <f>IF(works!I47=works!$K$47,IF(works!I47=1,11,10),IF(works!I47=1,1,0))</f>
        <v>10</v>
      </c>
      <c r="AM38" s="1">
        <f>IF(works!J47=works!$K$47,IF(works!J47=1,11,10),IF(works!J47=1,1,0))</f>
        <v>10</v>
      </c>
      <c r="AN38" s="1">
        <f>IF(works!H47=works!K47,IF(works!H47=works!I47,IF(works!I47=works!J47,1,0),0),0)</f>
        <v>1</v>
      </c>
      <c r="AO38" s="1">
        <f t="shared" si="7"/>
        <v>0</v>
      </c>
      <c r="AP38" s="1">
        <f t="shared" si="8"/>
        <v>0</v>
      </c>
      <c r="AQ38" s="1">
        <f t="shared" si="9"/>
        <v>0</v>
      </c>
      <c r="AR38" s="1" t="str">
        <f>IF(AK38=AL38,IF(AL38=AM38,IF(AM38=11,IF(works!L47&lt;works!$C$6,works!L47,""),""),""),"")</f>
        <v/>
      </c>
      <c r="AS38" s="1">
        <f>IF(AK38=AL38,IF(AL38=AM38,IF(AM38=10,IF(works!L47&lt;works!$C$6,works!L47,""),""),""),"")</f>
        <v>0.409238</v>
      </c>
      <c r="AT38" s="1" t="str">
        <f>IF(AK38=AL38,IF(AL38=AM38,IF(AM38=11,IF(works!L47&gt;works!$C$6,works!L47,""),""),""),"")</f>
        <v/>
      </c>
      <c r="AU38" s="1" t="str">
        <f>IF(AK38=AL38,IF(AL38=AM38,IF(AM38=10,IF(works!L47&gt;works!$C$6,works!L47,""),""),""),"")</f>
        <v/>
      </c>
      <c r="AV38" s="14"/>
      <c r="AW38" s="1" t="str">
        <f>IF(O38=P38,IF(P38=Q38,IF(Q38=AA38,IF(Z38=AA38,IF(AA38=AB38,IF(AB38=AK38,IF(AK38=AL38,IF(AL38=AM38,IF(AM38=11,IF(works!L47&lt;works!$C$6,works!L47,""),""),""),""),""),""),""),""),""),"")</f>
        <v/>
      </c>
      <c r="AX38" s="1">
        <f>IF(O38=P38,IF(P38=Q38,IF(Q38=AA38,IF(Z38=AA38,IF(AA38=AB38,IF(AB38=AK38,IF(AK38=AL38,IF(AL38=AM38,IF(AM38=10,IF(works!L47&lt;works!$C$6,works!L47,""),""),""),""),""),""),""),""),""),"")</f>
        <v>0.409238</v>
      </c>
      <c r="AY38" s="1" t="str">
        <f>IF(O38=P38,IF(P38=Q38,IF(Q38=AA38,IF(Z38=AA38,IF(AA38=AB38,IF(AB38=AK38,IF(AK38=AL38,IF(AL38=AM38,IF(AM38=11,IF(works!L47&gt;works!$C$6,works!L47,""),""),""),""),""),""),""),""),""),"")</f>
        <v/>
      </c>
      <c r="AZ38" s="1" t="str">
        <f>IF(O38=P38,IF(P38=Q38,IF(Q38=AA38,IF(Z38=AA38,IF(AA38=AB38,IF(AB38=AK38,IF(AK38=AL38,IF(AL38=AM38,IF(AM38=10,IF(works!L47&gt;works!$C$6,works!L47,""),""),""),""),""),""),""),""),""),"")</f>
        <v/>
      </c>
      <c r="BA38" s="14"/>
    </row>
    <row r="39" spans="1:53">
      <c r="A39" s="1">
        <f>IF(works!B48=works!E48,IF(works!B48=1,11,10),IF(works!B48=1,1,0))</f>
        <v>11</v>
      </c>
      <c r="B39" s="1">
        <f>IF(works!C48=works!F48,IF(works!C48=1,11,10),IF(works!C48=1,1,0))</f>
        <v>11</v>
      </c>
      <c r="C39" s="1">
        <f>IF(works!D48=works!G48,IF(works!D48=1,11,10),IF(works!D48=1,1,0))</f>
        <v>11</v>
      </c>
      <c r="D39" s="1">
        <f>IF(works!E48=works!H48,IF(works!E48=1,11,10),IF(works!E48=1,1,0))</f>
        <v>11</v>
      </c>
      <c r="E39" s="1">
        <f>IF(works!F48=works!I48,IF(works!F48=1,11,10),IF(works!F48=1,1,0))</f>
        <v>11</v>
      </c>
      <c r="F39" s="1">
        <f>IF(works!G48=works!J48,IF(works!G48=1,11,10),IF(works!G48=1,1,0))</f>
        <v>11</v>
      </c>
      <c r="G39" s="1">
        <f>IF(works!H48=works!B48,IF(works!B48=1,11,10),IF(works!B48=1,1,0))</f>
        <v>11</v>
      </c>
      <c r="H39" s="1">
        <f>IF(works!I48=works!C48,IF(works!C48=1,11,10),IF(works!C48=1,1,0))</f>
        <v>11</v>
      </c>
      <c r="I39" s="1">
        <f>IF(works!J48=works!D48,IF(works!D48=1,11,10),IF(works!D48=1,1,0))</f>
        <v>11</v>
      </c>
      <c r="J39" s="1">
        <f t="shared" si="0"/>
        <v>1</v>
      </c>
      <c r="O39" s="1">
        <f>IF(works!B48=works!$K$48,IF(works!B48=1,11,10),IF(works!B48=1,1,0))</f>
        <v>11</v>
      </c>
      <c r="P39" s="1">
        <f>IF(works!C48=works!$K$48,IF(works!C48=1,11,10),IF(works!C48=1,1,0))</f>
        <v>11</v>
      </c>
      <c r="Q39" s="1">
        <f>IF(works!D48=works!$K$48,IF(works!D48=1,11,10),IF(works!D48=1,1,0))</f>
        <v>11</v>
      </c>
      <c r="R39" s="1">
        <f>IF(works!B48=works!K48,IF(works!B48=works!C48,IF(works!C48=works!D48,1,0),0),0)</f>
        <v>1</v>
      </c>
      <c r="S39" s="1">
        <f t="shared" si="1"/>
        <v>0</v>
      </c>
      <c r="T39" s="1">
        <f t="shared" si="2"/>
        <v>0</v>
      </c>
      <c r="U39" s="1">
        <f t="shared" si="3"/>
        <v>0</v>
      </c>
      <c r="V39" s="1">
        <f>IF(O39=P39,IF(P39=Q39,IF(Q39=11,IF(works!L48&lt;works!$C$6,works!L48,""),""),""),"")</f>
        <v>0.488184</v>
      </c>
      <c r="W39" s="1" t="str">
        <f>IF(O39=P39,IF(P39=Q39,IF(Q39=10,IF(works!L48&lt;works!$C$6,works!L48,""),""),""),"")</f>
        <v/>
      </c>
      <c r="X39" s="1" t="str">
        <f>IF(O39=P39,IF(P39=Q39,IF(Q39=11,IF(works!L48&gt;works!$C$6,works!L48,""),""),""),"")</f>
        <v/>
      </c>
      <c r="Y39" s="1" t="str">
        <f>IF(O39=P39,IF(P39=Q39,IF(Q39=10,IF(works!L48&gt;works!$C$6,works!L48,""),""),""),"")</f>
        <v/>
      </c>
      <c r="Z39" s="1">
        <f>IF(works!E48=works!$K$48,IF(works!E48=1,11,10),IF(works!E48=1,1,0))</f>
        <v>11</v>
      </c>
      <c r="AA39" s="1">
        <f>IF(works!F48=works!$K$48,IF(works!F48=1,11,10),IF(works!F48=1,1,0))</f>
        <v>11</v>
      </c>
      <c r="AB39" s="1">
        <f>IF(works!G48=works!$K$48,IF(works!G48=1,11,10),IF(works!G48=1,1,0))</f>
        <v>11</v>
      </c>
      <c r="AC39" s="1">
        <f>IF(works!E48=works!K48,IF(works!E48=works!F48,IF(works!F48=works!G48,1,0),0),0)</f>
        <v>1</v>
      </c>
      <c r="AD39" s="1">
        <f t="shared" si="4"/>
        <v>0</v>
      </c>
      <c r="AE39" s="1">
        <f t="shared" si="5"/>
        <v>0</v>
      </c>
      <c r="AF39" s="1">
        <f t="shared" si="6"/>
        <v>0</v>
      </c>
      <c r="AG39" s="1">
        <f>IF(Z39=AA39,IF(AA39=AB39,IF(AB39=11,IF(works!L48&lt;works!$C$6,works!L48,""),""),""),"")</f>
        <v>0.488184</v>
      </c>
      <c r="AH39" s="1" t="str">
        <f>IF(Z39=AA39,IF(AA39=AB39,IF(AB39=10,IF(works!L48&lt;works!$C$6,works!L48,""),""),""),"")</f>
        <v/>
      </c>
      <c r="AI39" s="1" t="str">
        <f>IF(Z39=AA39,IF(AA39=AB39,IF(AB39=11,IF(works!L48&gt;works!$C$6,works!L48,""),""),""),"")</f>
        <v/>
      </c>
      <c r="AJ39" s="1" t="str">
        <f>IF(Z39=AA39,IF(AA39=AB39,IF(AB39=10,IF(works!L48&gt;works!$C$6,works!L48,""),""),""),"")</f>
        <v/>
      </c>
      <c r="AK39" s="1">
        <f>IF(works!H48=works!$K$48,IF(works!H48=1,11,10),IF(works!H48=1,1,0))</f>
        <v>11</v>
      </c>
      <c r="AL39" s="1">
        <f>IF(works!I48=works!$K$48,IF(works!I48=1,11,10),IF(works!I48=1,1,0))</f>
        <v>11</v>
      </c>
      <c r="AM39" s="1">
        <f>IF(works!J48=works!$K$48,IF(works!J48=1,11,10),IF(works!J48=1,1,0))</f>
        <v>11</v>
      </c>
      <c r="AN39" s="1">
        <f>IF(works!H48=works!K48,IF(works!H48=works!I48,IF(works!I48=works!J48,1,0),0),0)</f>
        <v>1</v>
      </c>
      <c r="AO39" s="1">
        <f t="shared" si="7"/>
        <v>0</v>
      </c>
      <c r="AP39" s="1">
        <f t="shared" si="8"/>
        <v>0</v>
      </c>
      <c r="AQ39" s="1">
        <f t="shared" si="9"/>
        <v>0</v>
      </c>
      <c r="AR39" s="1">
        <f>IF(AK39=AL39,IF(AL39=AM39,IF(AM39=11,IF(works!L48&lt;works!$C$6,works!L48,""),""),""),"")</f>
        <v>0.488184</v>
      </c>
      <c r="AS39" s="1" t="str">
        <f>IF(AK39=AL39,IF(AL39=AM39,IF(AM39=10,IF(works!L48&lt;works!$C$6,works!L48,""),""),""),"")</f>
        <v/>
      </c>
      <c r="AT39" s="1" t="str">
        <f>IF(AK39=AL39,IF(AL39=AM39,IF(AM39=11,IF(works!L48&gt;works!$C$6,works!L48,""),""),""),"")</f>
        <v/>
      </c>
      <c r="AU39" s="1" t="str">
        <f>IF(AK39=AL39,IF(AL39=AM39,IF(AM39=10,IF(works!L48&gt;works!$C$6,works!L48,""),""),""),"")</f>
        <v/>
      </c>
      <c r="AV39" s="14"/>
      <c r="AW39" s="1">
        <f>IF(O39=P39,IF(P39=Q39,IF(Q39=AA39,IF(Z39=AA39,IF(AA39=AB39,IF(AB39=AK39,IF(AK39=AL39,IF(AL39=AM39,IF(AM39=11,IF(works!L48&lt;works!$C$6,works!L48,""),""),""),""),""),""),""),""),""),"")</f>
        <v>0.488184</v>
      </c>
      <c r="AX39" s="1" t="str">
        <f>IF(O39=P39,IF(P39=Q39,IF(Q39=AA39,IF(Z39=AA39,IF(AA39=AB39,IF(AB39=AK39,IF(AK39=AL39,IF(AL39=AM39,IF(AM39=10,IF(works!L48&lt;works!$C$6,works!L48,""),""),""),""),""),""),""),""),""),"")</f>
        <v/>
      </c>
      <c r="AY39" s="1" t="str">
        <f>IF(O39=P39,IF(P39=Q39,IF(Q39=AA39,IF(Z39=AA39,IF(AA39=AB39,IF(AB39=AK39,IF(AK39=AL39,IF(AL39=AM39,IF(AM39=11,IF(works!L48&gt;works!$C$6,works!L48,""),""),""),""),""),""),""),""),""),"")</f>
        <v/>
      </c>
      <c r="AZ39" s="1" t="str">
        <f>IF(O39=P39,IF(P39=Q39,IF(Q39=AA39,IF(Z39=AA39,IF(AA39=AB39,IF(AB39=AK39,IF(AK39=AL39,IF(AL39=AM39,IF(AM39=10,IF(works!L48&gt;works!$C$6,works!L48,""),""),""),""),""),""),""),""),""),"")</f>
        <v/>
      </c>
      <c r="BA39" s="14"/>
    </row>
    <row r="40" spans="1:53">
      <c r="A40" s="1">
        <f>IF(works!B49=works!E49,IF(works!B49=1,11,10),IF(works!B49=1,1,0))</f>
        <v>10</v>
      </c>
      <c r="B40" s="1">
        <f>IF(works!C49=works!F49,IF(works!C49=1,11,10),IF(works!C49=1,1,0))</f>
        <v>10</v>
      </c>
      <c r="C40" s="1">
        <f>IF(works!D49=works!G49,IF(works!D49=1,11,10),IF(works!D49=1,1,0))</f>
        <v>10</v>
      </c>
      <c r="D40" s="1">
        <f>IF(works!E49=works!H49,IF(works!E49=1,11,10),IF(works!E49=1,1,0))</f>
        <v>10</v>
      </c>
      <c r="E40" s="1">
        <f>IF(works!F49=works!I49,IF(works!F49=1,11,10),IF(works!F49=1,1,0))</f>
        <v>10</v>
      </c>
      <c r="F40" s="1">
        <f>IF(works!G49=works!J49,IF(works!G49=1,11,10),IF(works!G49=1,1,0))</f>
        <v>10</v>
      </c>
      <c r="G40" s="1">
        <f>IF(works!H49=works!B49,IF(works!B49=1,11,10),IF(works!B49=1,1,0))</f>
        <v>10</v>
      </c>
      <c r="H40" s="1">
        <f>IF(works!I49=works!C49,IF(works!C49=1,11,10),IF(works!C49=1,1,0))</f>
        <v>10</v>
      </c>
      <c r="I40" s="1">
        <f>IF(works!J49=works!D49,IF(works!D49=1,11,10),IF(works!D49=1,1,0))</f>
        <v>10</v>
      </c>
      <c r="J40" s="1">
        <f t="shared" si="0"/>
        <v>1</v>
      </c>
      <c r="O40" s="1">
        <f>IF(works!B49=works!$K$49,IF(works!B49=1,11,10),IF(works!B49=1,1,0))</f>
        <v>10</v>
      </c>
      <c r="P40" s="1">
        <f>IF(works!C49=works!$K$49,IF(works!C49=1,11,10),IF(works!C49=1,1,0))</f>
        <v>10</v>
      </c>
      <c r="Q40" s="1">
        <f>IF(works!D49=works!$K$49,IF(works!D49=1,11,10),IF(works!D49=1,1,0))</f>
        <v>10</v>
      </c>
      <c r="R40" s="1">
        <f>IF(works!B49=works!K49,IF(works!B49=works!C49,IF(works!C49=works!D49,1,0),0),0)</f>
        <v>1</v>
      </c>
      <c r="S40" s="1">
        <f t="shared" si="1"/>
        <v>0</v>
      </c>
      <c r="T40" s="1">
        <f t="shared" si="2"/>
        <v>0</v>
      </c>
      <c r="U40" s="1">
        <f t="shared" si="3"/>
        <v>0</v>
      </c>
      <c r="V40" s="1" t="str">
        <f>IF(O40=P40,IF(P40=Q40,IF(Q40=11,IF(works!L49&lt;works!$C$6,works!L49,""),""),""),"")</f>
        <v/>
      </c>
      <c r="W40" s="1">
        <f>IF(O40=P40,IF(P40=Q40,IF(Q40=10,IF(works!L49&lt;works!$C$6,works!L49,""),""),""),"")</f>
        <v>0.427687</v>
      </c>
      <c r="X40" s="1" t="str">
        <f>IF(O40=P40,IF(P40=Q40,IF(Q40=11,IF(works!L49&gt;works!$C$6,works!L49,""),""),""),"")</f>
        <v/>
      </c>
      <c r="Y40" s="1" t="str">
        <f>IF(O40=P40,IF(P40=Q40,IF(Q40=10,IF(works!L49&gt;works!$C$6,works!L49,""),""),""),"")</f>
        <v/>
      </c>
      <c r="Z40" s="1">
        <f>IF(works!E49=works!$K$49,IF(works!E49=1,11,10),IF(works!E49=1,1,0))</f>
        <v>10</v>
      </c>
      <c r="AA40" s="1">
        <f>IF(works!F49=works!$K$49,IF(works!F49=1,11,10),IF(works!F49=1,1,0))</f>
        <v>10</v>
      </c>
      <c r="AB40" s="1">
        <f>IF(works!G49=works!$K$49,IF(works!G49=1,11,10),IF(works!G49=1,1,0))</f>
        <v>10</v>
      </c>
      <c r="AC40" s="1">
        <f>IF(works!E49=works!K49,IF(works!E49=works!F49,IF(works!F49=works!G49,1,0),0),0)</f>
        <v>1</v>
      </c>
      <c r="AD40" s="1">
        <f t="shared" si="4"/>
        <v>0</v>
      </c>
      <c r="AE40" s="1">
        <f t="shared" si="5"/>
        <v>0</v>
      </c>
      <c r="AF40" s="1">
        <f t="shared" si="6"/>
        <v>0</v>
      </c>
      <c r="AG40" s="1" t="str">
        <f>IF(Z40=AA40,IF(AA40=AB40,IF(AB40=11,IF(works!L49&lt;works!$C$6,works!L49,""),""),""),"")</f>
        <v/>
      </c>
      <c r="AH40" s="1">
        <f>IF(Z40=AA40,IF(AA40=AB40,IF(AB40=10,IF(works!L49&lt;works!$C$6,works!L49,""),""),""),"")</f>
        <v>0.427687</v>
      </c>
      <c r="AI40" s="1" t="str">
        <f>IF(Z40=AA40,IF(AA40=AB40,IF(AB40=11,IF(works!L49&gt;works!$C$6,works!L49,""),""),""),"")</f>
        <v/>
      </c>
      <c r="AJ40" s="1" t="str">
        <f>IF(Z40=AA40,IF(AA40=AB40,IF(AB40=10,IF(works!L49&gt;works!$C$6,works!L49,""),""),""),"")</f>
        <v/>
      </c>
      <c r="AK40" s="1">
        <f>IF(works!H49=works!$K$49,IF(works!H49=1,11,10),IF(works!H49=1,1,0))</f>
        <v>10</v>
      </c>
      <c r="AL40" s="1">
        <f>IF(works!I49=works!$K$49,IF(works!I49=1,11,10),IF(works!I49=1,1,0))</f>
        <v>10</v>
      </c>
      <c r="AM40" s="1">
        <f>IF(works!J49=works!$K$49,IF(works!J49=1,11,10),IF(works!J49=1,1,0))</f>
        <v>10</v>
      </c>
      <c r="AN40" s="1">
        <f>IF(works!H49=works!K49,IF(works!H49=works!I49,IF(works!I49=works!J49,1,0),0),0)</f>
        <v>1</v>
      </c>
      <c r="AO40" s="1">
        <f t="shared" si="7"/>
        <v>0</v>
      </c>
      <c r="AP40" s="1">
        <f t="shared" si="8"/>
        <v>0</v>
      </c>
      <c r="AQ40" s="1">
        <f t="shared" si="9"/>
        <v>0</v>
      </c>
      <c r="AR40" s="1" t="str">
        <f>IF(AK40=AL40,IF(AL40=AM40,IF(AM40=11,IF(works!L49&lt;works!$C$6,works!L49,""),""),""),"")</f>
        <v/>
      </c>
      <c r="AS40" s="1">
        <f>IF(AK40=AL40,IF(AL40=AM40,IF(AM40=10,IF(works!L49&lt;works!$C$6,works!L49,""),""),""),"")</f>
        <v>0.427687</v>
      </c>
      <c r="AT40" s="1" t="str">
        <f>IF(AK40=AL40,IF(AL40=AM40,IF(AM40=11,IF(works!L49&gt;works!$C$6,works!L49,""),""),""),"")</f>
        <v/>
      </c>
      <c r="AU40" s="1" t="str">
        <f>IF(AK40=AL40,IF(AL40=AM40,IF(AM40=10,IF(works!L49&gt;works!$C$6,works!L49,""),""),""),"")</f>
        <v/>
      </c>
      <c r="AV40" s="14"/>
      <c r="AW40" s="1" t="str">
        <f>IF(O40=P40,IF(P40=Q40,IF(Q40=AA40,IF(Z40=AA40,IF(AA40=AB40,IF(AB40=AK40,IF(AK40=AL40,IF(AL40=AM40,IF(AM40=11,IF(works!L49&lt;works!$C$6,works!L49,""),""),""),""),""),""),""),""),""),"")</f>
        <v/>
      </c>
      <c r="AX40" s="1">
        <f>IF(O40=P40,IF(P40=Q40,IF(Q40=AA40,IF(Z40=AA40,IF(AA40=AB40,IF(AB40=AK40,IF(AK40=AL40,IF(AL40=AM40,IF(AM40=10,IF(works!L49&lt;works!$C$6,works!L49,""),""),""),""),""),""),""),""),""),"")</f>
        <v>0.427687</v>
      </c>
      <c r="AY40" s="1" t="str">
        <f>IF(O40=P40,IF(P40=Q40,IF(Q40=AA40,IF(Z40=AA40,IF(AA40=AB40,IF(AB40=AK40,IF(AK40=AL40,IF(AL40=AM40,IF(AM40=11,IF(works!L49&gt;works!$C$6,works!L49,""),""),""),""),""),""),""),""),""),"")</f>
        <v/>
      </c>
      <c r="AZ40" s="1" t="str">
        <f>IF(O40=P40,IF(P40=Q40,IF(Q40=AA40,IF(Z40=AA40,IF(AA40=AB40,IF(AB40=AK40,IF(AK40=AL40,IF(AL40=AM40,IF(AM40=10,IF(works!L49&gt;works!$C$6,works!L49,""),""),""),""),""),""),""),""),""),"")</f>
        <v/>
      </c>
      <c r="BA40" s="14"/>
    </row>
    <row r="41" spans="1:53">
      <c r="A41" s="1">
        <f>IF(works!B50=works!E50,IF(works!B50=1,11,10),IF(works!B50=1,1,0))</f>
        <v>11</v>
      </c>
      <c r="B41" s="1">
        <f>IF(works!C50=works!F50,IF(works!C50=1,11,10),IF(works!C50=1,1,0))</f>
        <v>11</v>
      </c>
      <c r="C41" s="1">
        <f>IF(works!D50=works!G50,IF(works!D50=1,11,10),IF(works!D50=1,1,0))</f>
        <v>11</v>
      </c>
      <c r="D41" s="1">
        <f>IF(works!E50=works!H50,IF(works!E50=1,11,10),IF(works!E50=1,1,0))</f>
        <v>11</v>
      </c>
      <c r="E41" s="1">
        <f>IF(works!F50=works!I50,IF(works!F50=1,11,10),IF(works!F50=1,1,0))</f>
        <v>11</v>
      </c>
      <c r="F41" s="1">
        <f>IF(works!G50=works!J50,IF(works!G50=1,11,10),IF(works!G50=1,1,0))</f>
        <v>11</v>
      </c>
      <c r="G41" s="1">
        <f>IF(works!H50=works!B50,IF(works!B50=1,11,10),IF(works!B50=1,1,0))</f>
        <v>11</v>
      </c>
      <c r="H41" s="1">
        <f>IF(works!I50=works!C50,IF(works!C50=1,11,10),IF(works!C50=1,1,0))</f>
        <v>11</v>
      </c>
      <c r="I41" s="1">
        <f>IF(works!J50=works!D50,IF(works!D50=1,11,10),IF(works!D50=1,1,0))</f>
        <v>11</v>
      </c>
      <c r="J41" s="1">
        <f t="shared" si="0"/>
        <v>1</v>
      </c>
      <c r="O41" s="1">
        <f>IF(works!B50=works!$K$50,IF(works!B50=1,11,10),IF(works!B50=1,1,0))</f>
        <v>11</v>
      </c>
      <c r="P41" s="1">
        <f>IF(works!C50=works!$K$50,IF(works!C50=1,11,10),IF(works!C50=1,1,0))</f>
        <v>11</v>
      </c>
      <c r="Q41" s="1">
        <f>IF(works!D50=works!$K$50,IF(works!D50=1,11,10),IF(works!D50=1,1,0))</f>
        <v>11</v>
      </c>
      <c r="R41" s="1">
        <f>IF(works!B50=works!K50,IF(works!B50=works!C50,IF(works!C50=works!D50,1,0),0),0)</f>
        <v>1</v>
      </c>
      <c r="S41" s="1">
        <f t="shared" si="1"/>
        <v>0</v>
      </c>
      <c r="T41" s="1">
        <f t="shared" si="2"/>
        <v>0</v>
      </c>
      <c r="U41" s="1">
        <f t="shared" si="3"/>
        <v>0</v>
      </c>
      <c r="V41" s="1" t="str">
        <f>IF(O41=P41,IF(P41=Q41,IF(Q41=11,IF(works!L50&lt;works!$C$6,works!L50,""),""),""),"")</f>
        <v/>
      </c>
      <c r="W41" s="1" t="str">
        <f>IF(O41=P41,IF(P41=Q41,IF(Q41=10,IF(works!L50&lt;works!$C$6,works!L50,""),""),""),"")</f>
        <v/>
      </c>
      <c r="X41" s="1">
        <f>IF(O41=P41,IF(P41=Q41,IF(Q41=11,IF(works!L50&gt;works!$C$6,works!L50,""),""),""),"")</f>
        <v>0.501132</v>
      </c>
      <c r="Y41" s="1" t="str">
        <f>IF(O41=P41,IF(P41=Q41,IF(Q41=10,IF(works!L50&gt;works!$C$6,works!L50,""),""),""),"")</f>
        <v/>
      </c>
      <c r="Z41" s="1">
        <f>IF(works!E50=works!$K$50,IF(works!E50=1,11,10),IF(works!E50=1,1,0))</f>
        <v>11</v>
      </c>
      <c r="AA41" s="1">
        <f>IF(works!F50=works!$K$50,IF(works!F50=1,11,10),IF(works!F50=1,1,0))</f>
        <v>11</v>
      </c>
      <c r="AB41" s="1">
        <f>IF(works!G50=works!$K$50,IF(works!G50=1,11,10),IF(works!G50=1,1,0))</f>
        <v>11</v>
      </c>
      <c r="AC41" s="1">
        <f>IF(works!E50=works!K50,IF(works!E50=works!F50,IF(works!F50=works!G50,1,0),0),0)</f>
        <v>1</v>
      </c>
      <c r="AD41" s="1">
        <f t="shared" si="4"/>
        <v>0</v>
      </c>
      <c r="AE41" s="1">
        <f t="shared" si="5"/>
        <v>0</v>
      </c>
      <c r="AF41" s="1">
        <f t="shared" si="6"/>
        <v>0</v>
      </c>
      <c r="AG41" s="1" t="str">
        <f>IF(Z41=AA41,IF(AA41=AB41,IF(AB41=11,IF(works!L50&lt;works!$C$6,works!L50,""),""),""),"")</f>
        <v/>
      </c>
      <c r="AH41" s="1" t="str">
        <f>IF(Z41=AA41,IF(AA41=AB41,IF(AB41=10,IF(works!L50&lt;works!$C$6,works!L50,""),""),""),"")</f>
        <v/>
      </c>
      <c r="AI41" s="1">
        <f>IF(Z41=AA41,IF(AA41=AB41,IF(AB41=11,IF(works!L50&gt;works!$C$6,works!L50,""),""),""),"")</f>
        <v>0.501132</v>
      </c>
      <c r="AJ41" s="1" t="str">
        <f>IF(Z41=AA41,IF(AA41=AB41,IF(AB41=10,IF(works!L50&gt;works!$C$6,works!L50,""),""),""),"")</f>
        <v/>
      </c>
      <c r="AK41" s="1">
        <f>IF(works!H50=works!$K$50,IF(works!H50=1,11,10),IF(works!H50=1,1,0))</f>
        <v>11</v>
      </c>
      <c r="AL41" s="1">
        <f>IF(works!I50=works!$K$50,IF(works!I50=1,11,10),IF(works!I50=1,1,0))</f>
        <v>11</v>
      </c>
      <c r="AM41" s="1">
        <f>IF(works!J50=works!$K$50,IF(works!J50=1,11,10),IF(works!J50=1,1,0))</f>
        <v>11</v>
      </c>
      <c r="AN41" s="1">
        <f>IF(works!H50=works!K50,IF(works!H50=works!I50,IF(works!I50=works!J50,1,0),0),0)</f>
        <v>1</v>
      </c>
      <c r="AO41" s="1">
        <f t="shared" si="7"/>
        <v>0</v>
      </c>
      <c r="AP41" s="1">
        <f t="shared" si="8"/>
        <v>0</v>
      </c>
      <c r="AQ41" s="1">
        <f t="shared" si="9"/>
        <v>0</v>
      </c>
      <c r="AR41" s="1" t="str">
        <f>IF(AK41=AL41,IF(AL41=AM41,IF(AM41=11,IF(works!L50&lt;works!$C$6,works!L50,""),""),""),"")</f>
        <v/>
      </c>
      <c r="AS41" s="1" t="str">
        <f>IF(AK41=AL41,IF(AL41=AM41,IF(AM41=10,IF(works!L50&lt;works!$C$6,works!L50,""),""),""),"")</f>
        <v/>
      </c>
      <c r="AT41" s="1">
        <f>IF(AK41=AL41,IF(AL41=AM41,IF(AM41=11,IF(works!L50&gt;works!$C$6,works!L50,""),""),""),"")</f>
        <v>0.501132</v>
      </c>
      <c r="AU41" s="1" t="str">
        <f>IF(AK41=AL41,IF(AL41=AM41,IF(AM41=10,IF(works!L50&gt;works!$C$6,works!L50,""),""),""),"")</f>
        <v/>
      </c>
      <c r="AV41" s="14"/>
      <c r="AW41" s="1" t="str">
        <f>IF(O41=P41,IF(P41=Q41,IF(Q41=AA41,IF(Z41=AA41,IF(AA41=AB41,IF(AB41=AK41,IF(AK41=AL41,IF(AL41=AM41,IF(AM41=11,IF(works!L50&lt;works!$C$6,works!L50,""),""),""),""),""),""),""),""),""),"")</f>
        <v/>
      </c>
      <c r="AX41" s="1" t="str">
        <f>IF(O41=P41,IF(P41=Q41,IF(Q41=AA41,IF(Z41=AA41,IF(AA41=AB41,IF(AB41=AK41,IF(AK41=AL41,IF(AL41=AM41,IF(AM41=10,IF(works!L50&lt;works!$C$6,works!L50,""),""),""),""),""),""),""),""),""),"")</f>
        <v/>
      </c>
      <c r="AY41" s="1">
        <f>IF(O41=P41,IF(P41=Q41,IF(Q41=AA41,IF(Z41=AA41,IF(AA41=AB41,IF(AB41=AK41,IF(AK41=AL41,IF(AL41=AM41,IF(AM41=11,IF(works!L50&gt;works!$C$6,works!L50,""),""),""),""),""),""),""),""),""),"")</f>
        <v>0.501132</v>
      </c>
      <c r="AZ41" s="1" t="str">
        <f>IF(O41=P41,IF(P41=Q41,IF(Q41=AA41,IF(Z41=AA41,IF(AA41=AB41,IF(AB41=AK41,IF(AK41=AL41,IF(AL41=AM41,IF(AM41=10,IF(works!L50&gt;works!$C$6,works!L50,""),""),""),""),""),""),""),""),""),"")</f>
        <v/>
      </c>
      <c r="BA41" s="14"/>
    </row>
    <row r="42" spans="1:53">
      <c r="A42" s="1">
        <f>IF(works!B51=works!E51,IF(works!B51=1,11,10),IF(works!B51=1,1,0))</f>
        <v>11</v>
      </c>
      <c r="B42" s="1">
        <f>IF(works!C51=works!F51,IF(works!C51=1,11,10),IF(works!C51=1,1,0))</f>
        <v>11</v>
      </c>
      <c r="C42" s="1">
        <f>IF(works!D51=works!G51,IF(works!D51=1,11,10),IF(works!D51=1,1,0))</f>
        <v>11</v>
      </c>
      <c r="D42" s="1">
        <f>IF(works!E51=works!H51,IF(works!E51=1,11,10),IF(works!E51=1,1,0))</f>
        <v>11</v>
      </c>
      <c r="E42" s="1">
        <f>IF(works!F51=works!I51,IF(works!F51=1,11,10),IF(works!F51=1,1,0))</f>
        <v>11</v>
      </c>
      <c r="F42" s="1">
        <f>IF(works!G51=works!J51,IF(works!G51=1,11,10),IF(works!G51=1,1,0))</f>
        <v>11</v>
      </c>
      <c r="G42" s="1">
        <f>IF(works!H51=works!B51,IF(works!B51=1,11,10),IF(works!B51=1,1,0))</f>
        <v>11</v>
      </c>
      <c r="H42" s="1">
        <f>IF(works!I51=works!C51,IF(works!C51=1,11,10),IF(works!C51=1,1,0))</f>
        <v>11</v>
      </c>
      <c r="I42" s="1">
        <f>IF(works!J51=works!D51,IF(works!D51=1,11,10),IF(works!D51=1,1,0))</f>
        <v>11</v>
      </c>
      <c r="J42" s="1">
        <f t="shared" si="0"/>
        <v>1</v>
      </c>
      <c r="O42" s="1">
        <f>IF(works!B51=works!$K$51,IF(works!B51=1,11,10),IF(works!B51=1,1,0))</f>
        <v>11</v>
      </c>
      <c r="P42" s="1">
        <f>IF(works!C51=works!$K$51,IF(works!C51=1,11,10),IF(works!C51=1,1,0))</f>
        <v>11</v>
      </c>
      <c r="Q42" s="1">
        <f>IF(works!D51=works!$K$51,IF(works!D51=1,11,10),IF(works!D51=1,1,0))</f>
        <v>11</v>
      </c>
      <c r="R42" s="1">
        <f>IF(works!B51=works!K51,IF(works!B51=works!C51,IF(works!C51=works!D51,1,0),0),0)</f>
        <v>1</v>
      </c>
      <c r="S42" s="1">
        <f t="shared" si="1"/>
        <v>0</v>
      </c>
      <c r="T42" s="1">
        <f t="shared" si="2"/>
        <v>0</v>
      </c>
      <c r="U42" s="1">
        <f t="shared" si="3"/>
        <v>0</v>
      </c>
      <c r="V42" s="1" t="str">
        <f>IF(O42=P42,IF(P42=Q42,IF(Q42=11,IF(works!L51&lt;works!$C$6,works!L51,""),""),""),"")</f>
        <v/>
      </c>
      <c r="W42" s="1" t="str">
        <f>IF(O42=P42,IF(P42=Q42,IF(Q42=10,IF(works!L51&lt;works!$C$6,works!L51,""),""),""),"")</f>
        <v/>
      </c>
      <c r="X42" s="1">
        <f>IF(O42=P42,IF(P42=Q42,IF(Q42=11,IF(works!L51&gt;works!$C$6,works!L51,""),""),""),"")</f>
        <v>0.513779</v>
      </c>
      <c r="Y42" s="1" t="str">
        <f>IF(O42=P42,IF(P42=Q42,IF(Q42=10,IF(works!L51&gt;works!$C$6,works!L51,""),""),""),"")</f>
        <v/>
      </c>
      <c r="Z42" s="1">
        <f>IF(works!E51=works!$K$51,IF(works!E51=1,11,10),IF(works!E51=1,1,0))</f>
        <v>11</v>
      </c>
      <c r="AA42" s="1">
        <f>IF(works!F51=works!$K$51,IF(works!F51=1,11,10),IF(works!F51=1,1,0))</f>
        <v>11</v>
      </c>
      <c r="AB42" s="1">
        <f>IF(works!G51=works!$K$51,IF(works!G51=1,11,10),IF(works!G51=1,1,0))</f>
        <v>11</v>
      </c>
      <c r="AC42" s="1">
        <f>IF(works!E51=works!K51,IF(works!E51=works!F51,IF(works!F51=works!G51,1,0),0),0)</f>
        <v>1</v>
      </c>
      <c r="AD42" s="1">
        <f t="shared" si="4"/>
        <v>0</v>
      </c>
      <c r="AE42" s="1">
        <f t="shared" si="5"/>
        <v>0</v>
      </c>
      <c r="AF42" s="1">
        <f t="shared" si="6"/>
        <v>0</v>
      </c>
      <c r="AG42" s="1" t="str">
        <f>IF(Z42=AA42,IF(AA42=AB42,IF(AB42=11,IF(works!L51&lt;works!$C$6,works!L51,""),""),""),"")</f>
        <v/>
      </c>
      <c r="AH42" s="1" t="str">
        <f>IF(Z42=AA42,IF(AA42=AB42,IF(AB42=10,IF(works!L51&lt;works!$C$6,works!L51,""),""),""),"")</f>
        <v/>
      </c>
      <c r="AI42" s="1">
        <f>IF(Z42=AA42,IF(AA42=AB42,IF(AB42=11,IF(works!L51&gt;works!$C$6,works!L51,""),""),""),"")</f>
        <v>0.513779</v>
      </c>
      <c r="AJ42" s="1" t="str">
        <f>IF(Z42=AA42,IF(AA42=AB42,IF(AB42=10,IF(works!L51&gt;works!$C$6,works!L51,""),""),""),"")</f>
        <v/>
      </c>
      <c r="AK42" s="1">
        <f>IF(works!H51=works!$K$51,IF(works!H51=1,11,10),IF(works!H51=1,1,0))</f>
        <v>11</v>
      </c>
      <c r="AL42" s="1">
        <f>IF(works!I51=works!$K$51,IF(works!I51=1,11,10),IF(works!I51=1,1,0))</f>
        <v>11</v>
      </c>
      <c r="AM42" s="1">
        <f>IF(works!J51=works!$K$51,IF(works!J51=1,11,10),IF(works!J51=1,1,0))</f>
        <v>11</v>
      </c>
      <c r="AN42" s="1">
        <f>IF(works!H51=works!K51,IF(works!H51=works!I51,IF(works!I51=works!J51,1,0),0),0)</f>
        <v>1</v>
      </c>
      <c r="AO42" s="1">
        <f t="shared" si="7"/>
        <v>0</v>
      </c>
      <c r="AP42" s="1">
        <f t="shared" si="8"/>
        <v>0</v>
      </c>
      <c r="AQ42" s="1">
        <f t="shared" si="9"/>
        <v>0</v>
      </c>
      <c r="AR42" s="1" t="str">
        <f>IF(AK42=AL42,IF(AL42=AM42,IF(AM42=11,IF(works!L51&lt;works!$C$6,works!L51,""),""),""),"")</f>
        <v/>
      </c>
      <c r="AS42" s="1" t="str">
        <f>IF(AK42=AL42,IF(AL42=AM42,IF(AM42=10,IF(works!L51&lt;works!$C$6,works!L51,""),""),""),"")</f>
        <v/>
      </c>
      <c r="AT42" s="1">
        <f>IF(AK42=AL42,IF(AL42=AM42,IF(AM42=11,IF(works!L51&gt;works!$C$6,works!L51,""),""),""),"")</f>
        <v>0.513779</v>
      </c>
      <c r="AU42" s="1" t="str">
        <f>IF(AK42=AL42,IF(AL42=AM42,IF(AM42=10,IF(works!L51&gt;works!$C$6,works!L51,""),""),""),"")</f>
        <v/>
      </c>
      <c r="AV42" s="14"/>
      <c r="AW42" s="1" t="str">
        <f>IF(O42=P42,IF(P42=Q42,IF(Q42=AA42,IF(Z42=AA42,IF(AA42=AB42,IF(AB42=AK42,IF(AK42=AL42,IF(AL42=AM42,IF(AM42=11,IF(works!L51&lt;works!$C$6,works!L51,""),""),""),""),""),""),""),""),""),"")</f>
        <v/>
      </c>
      <c r="AX42" s="1" t="str">
        <f>IF(O42=P42,IF(P42=Q42,IF(Q42=AA42,IF(Z42=AA42,IF(AA42=AB42,IF(AB42=AK42,IF(AK42=AL42,IF(AL42=AM42,IF(AM42=10,IF(works!L51&lt;works!$C$6,works!L51,""),""),""),""),""),""),""),""),""),"")</f>
        <v/>
      </c>
      <c r="AY42" s="1">
        <f>IF(O42=P42,IF(P42=Q42,IF(Q42=AA42,IF(Z42=AA42,IF(AA42=AB42,IF(AB42=AK42,IF(AK42=AL42,IF(AL42=AM42,IF(AM42=11,IF(works!L51&gt;works!$C$6,works!L51,""),""),""),""),""),""),""),""),""),"")</f>
        <v>0.513779</v>
      </c>
      <c r="AZ42" s="1" t="str">
        <f>IF(O42=P42,IF(P42=Q42,IF(Q42=AA42,IF(Z42=AA42,IF(AA42=AB42,IF(AB42=AK42,IF(AK42=AL42,IF(AL42=AM42,IF(AM42=10,IF(works!L51&gt;works!$C$6,works!L51,""),""),""),""),""),""),""),""),""),"")</f>
        <v/>
      </c>
      <c r="BA42" s="14"/>
    </row>
    <row r="43" spans="1:53">
      <c r="A43" s="1">
        <f>IF(works!B52=works!E52,IF(works!B52=1,11,10),IF(works!B52=1,1,0))</f>
        <v>10</v>
      </c>
      <c r="B43" s="1">
        <f>IF(works!C52=works!F52,IF(works!C52=1,11,10),IF(works!C52=1,1,0))</f>
        <v>10</v>
      </c>
      <c r="C43" s="1">
        <f>IF(works!D52=works!G52,IF(works!D52=1,11,10),IF(works!D52=1,1,0))</f>
        <v>10</v>
      </c>
      <c r="D43" s="1">
        <f>IF(works!E52=works!H52,IF(works!E52=1,11,10),IF(works!E52=1,1,0))</f>
        <v>10</v>
      </c>
      <c r="E43" s="1">
        <f>IF(works!F52=works!I52,IF(works!F52=1,11,10),IF(works!F52=1,1,0))</f>
        <v>10</v>
      </c>
      <c r="F43" s="1">
        <f>IF(works!G52=works!J52,IF(works!G52=1,11,10),IF(works!G52=1,1,0))</f>
        <v>10</v>
      </c>
      <c r="G43" s="1">
        <f>IF(works!H52=works!B52,IF(works!B52=1,11,10),IF(works!B52=1,1,0))</f>
        <v>10</v>
      </c>
      <c r="H43" s="1">
        <f>IF(works!I52=works!C52,IF(works!C52=1,11,10),IF(works!C52=1,1,0))</f>
        <v>10</v>
      </c>
      <c r="I43" s="1">
        <f>IF(works!J52=works!D52,IF(works!D52=1,11,10),IF(works!D52=1,1,0))</f>
        <v>10</v>
      </c>
      <c r="J43" s="1">
        <f t="shared" si="0"/>
        <v>1</v>
      </c>
      <c r="O43" s="1">
        <f>IF(works!B52=works!$K$52,IF(works!B52=1,11,10),IF(works!B52=1,1,0))</f>
        <v>10</v>
      </c>
      <c r="P43" s="1">
        <f>IF(works!C52=works!$K$52,IF(works!C52=1,11,10),IF(works!C52=1,1,0))</f>
        <v>10</v>
      </c>
      <c r="Q43" s="1">
        <f>IF(works!D52=works!$K$52,IF(works!D52=1,11,10),IF(works!D52=1,1,0))</f>
        <v>10</v>
      </c>
      <c r="R43" s="1">
        <f>IF(works!B52=works!K52,IF(works!B52=works!C52,IF(works!C52=works!D52,1,0),0),0)</f>
        <v>1</v>
      </c>
      <c r="S43" s="1">
        <f t="shared" si="1"/>
        <v>0</v>
      </c>
      <c r="T43" s="1">
        <f t="shared" si="2"/>
        <v>0</v>
      </c>
      <c r="U43" s="1">
        <f t="shared" si="3"/>
        <v>0</v>
      </c>
      <c r="V43" s="1" t="str">
        <f>IF(O43=P43,IF(P43=Q43,IF(Q43=11,IF(works!L52&lt;works!$C$6,works!L52,""),""),""),"")</f>
        <v/>
      </c>
      <c r="W43" s="1" t="str">
        <f>IF(O43=P43,IF(P43=Q43,IF(Q43=10,IF(works!L52&lt;works!$C$6,works!L52,""),""),""),"")</f>
        <v/>
      </c>
      <c r="X43" s="1" t="str">
        <f>IF(O43=P43,IF(P43=Q43,IF(Q43=11,IF(works!L52&gt;works!$C$6,works!L52,""),""),""),"")</f>
        <v/>
      </c>
      <c r="Y43" s="1">
        <f>IF(O43=P43,IF(P43=Q43,IF(Q43=10,IF(works!L52&gt;works!$C$6,works!L52,""),""),""),"")</f>
        <v>0.566575</v>
      </c>
      <c r="Z43" s="1">
        <f>IF(works!E52=works!$K$52,IF(works!E52=1,11,10),IF(works!E52=1,1,0))</f>
        <v>10</v>
      </c>
      <c r="AA43" s="1">
        <f>IF(works!F52=works!$K$52,IF(works!F52=1,11,10),IF(works!F52=1,1,0))</f>
        <v>10</v>
      </c>
      <c r="AB43" s="1">
        <f>IF(works!G52=works!$K$52,IF(works!G52=1,11,10),IF(works!G52=1,1,0))</f>
        <v>10</v>
      </c>
      <c r="AC43" s="1">
        <f>IF(works!E52=works!K52,IF(works!E52=works!F52,IF(works!F52=works!G52,1,0),0),0)</f>
        <v>1</v>
      </c>
      <c r="AD43" s="1">
        <f t="shared" si="4"/>
        <v>0</v>
      </c>
      <c r="AE43" s="1">
        <f t="shared" si="5"/>
        <v>0</v>
      </c>
      <c r="AF43" s="1">
        <f t="shared" si="6"/>
        <v>0</v>
      </c>
      <c r="AG43" s="1" t="str">
        <f>IF(Z43=AA43,IF(AA43=AB43,IF(AB43=11,IF(works!L52&lt;works!$C$6,works!L52,""),""),""),"")</f>
        <v/>
      </c>
      <c r="AH43" s="1" t="str">
        <f>IF(Z43=AA43,IF(AA43=AB43,IF(AB43=10,IF(works!L52&lt;works!$C$6,works!L52,""),""),""),"")</f>
        <v/>
      </c>
      <c r="AI43" s="1" t="str">
        <f>IF(Z43=AA43,IF(AA43=AB43,IF(AB43=11,IF(works!L52&gt;works!$C$6,works!L52,""),""),""),"")</f>
        <v/>
      </c>
      <c r="AJ43" s="1">
        <f>IF(Z43=AA43,IF(AA43=AB43,IF(AB43=10,IF(works!L52&gt;works!$C$6,works!L52,""),""),""),"")</f>
        <v>0.566575</v>
      </c>
      <c r="AK43" s="1">
        <f>IF(works!H52=works!$K$52,IF(works!H52=1,11,10),IF(works!H52=1,1,0))</f>
        <v>10</v>
      </c>
      <c r="AL43" s="1">
        <f>IF(works!I52=works!$K$52,IF(works!I52=1,11,10),IF(works!I52=1,1,0))</f>
        <v>10</v>
      </c>
      <c r="AM43" s="1">
        <f>IF(works!J52=works!$K$52,IF(works!J52=1,11,10),IF(works!J52=1,1,0))</f>
        <v>10</v>
      </c>
      <c r="AN43" s="1">
        <f>IF(works!H52=works!K52,IF(works!H52=works!I52,IF(works!I52=works!J52,1,0),0),0)</f>
        <v>1</v>
      </c>
      <c r="AO43" s="1">
        <f t="shared" si="7"/>
        <v>0</v>
      </c>
      <c r="AP43" s="1">
        <f t="shared" si="8"/>
        <v>0</v>
      </c>
      <c r="AQ43" s="1">
        <f t="shared" si="9"/>
        <v>0</v>
      </c>
      <c r="AR43" s="1" t="str">
        <f>IF(AK43=AL43,IF(AL43=AM43,IF(AM43=11,IF(works!L52&lt;works!$C$6,works!L52,""),""),""),"")</f>
        <v/>
      </c>
      <c r="AS43" s="1" t="str">
        <f>IF(AK43=AL43,IF(AL43=AM43,IF(AM43=10,IF(works!L52&lt;works!$C$6,works!L52,""),""),""),"")</f>
        <v/>
      </c>
      <c r="AT43" s="1" t="str">
        <f>IF(AK43=AL43,IF(AL43=AM43,IF(AM43=11,IF(works!L52&gt;works!$C$6,works!L52,""),""),""),"")</f>
        <v/>
      </c>
      <c r="AU43" s="1">
        <f>IF(AK43=AL43,IF(AL43=AM43,IF(AM43=10,IF(works!L52&gt;works!$C$6,works!L52,""),""),""),"")</f>
        <v>0.566575</v>
      </c>
      <c r="AV43" s="14"/>
      <c r="AW43" s="1" t="str">
        <f>IF(O43=P43,IF(P43=Q43,IF(Q43=AA43,IF(Z43=AA43,IF(AA43=AB43,IF(AB43=AK43,IF(AK43=AL43,IF(AL43=AM43,IF(AM43=11,IF(works!L52&lt;works!$C$6,works!L52,""),""),""),""),""),""),""),""),""),"")</f>
        <v/>
      </c>
      <c r="AX43" s="1" t="str">
        <f>IF(O43=P43,IF(P43=Q43,IF(Q43=AA43,IF(Z43=AA43,IF(AA43=AB43,IF(AB43=AK43,IF(AK43=AL43,IF(AL43=AM43,IF(AM43=10,IF(works!L52&lt;works!$C$6,works!L52,""),""),""),""),""),""),""),""),""),"")</f>
        <v/>
      </c>
      <c r="AY43" s="1" t="str">
        <f>IF(O43=P43,IF(P43=Q43,IF(Q43=AA43,IF(Z43=AA43,IF(AA43=AB43,IF(AB43=AK43,IF(AK43=AL43,IF(AL43=AM43,IF(AM43=11,IF(works!L52&gt;works!$C$6,works!L52,""),""),""),""),""),""),""),""),""),"")</f>
        <v/>
      </c>
      <c r="AZ43" s="1">
        <f>IF(O43=P43,IF(P43=Q43,IF(Q43=AA43,IF(Z43=AA43,IF(AA43=AB43,IF(AB43=AK43,IF(AK43=AL43,IF(AL43=AM43,IF(AM43=10,IF(works!L52&gt;works!$C$6,works!L52,""),""),""),""),""),""),""),""),""),"")</f>
        <v>0.566575</v>
      </c>
      <c r="BA43" s="14"/>
    </row>
    <row r="44" spans="1:53">
      <c r="A44" s="1">
        <f>IF(works!B53=works!E53,IF(works!B53=1,11,10),IF(works!B53=1,1,0))</f>
        <v>11</v>
      </c>
      <c r="B44" s="1">
        <f>IF(works!C53=works!F53,IF(works!C53=1,11,10),IF(works!C53=1,1,0))</f>
        <v>0</v>
      </c>
      <c r="C44" s="1">
        <f>IF(works!D53=works!G53,IF(works!D53=1,11,10),IF(works!D53=1,1,0))</f>
        <v>11</v>
      </c>
      <c r="D44" s="1">
        <f>IF(works!E53=works!H53,IF(works!E53=1,11,10),IF(works!E53=1,1,0))</f>
        <v>11</v>
      </c>
      <c r="E44" s="1">
        <f>IF(works!F53=works!I53,IF(works!F53=1,11,10),IF(works!F53=1,1,0))</f>
        <v>11</v>
      </c>
      <c r="F44" s="1">
        <f>IF(works!G53=works!J53,IF(works!G53=1,11,10),IF(works!G53=1,1,0))</f>
        <v>1</v>
      </c>
      <c r="G44" s="1">
        <f>IF(works!H53=works!B53,IF(works!B53=1,11,10),IF(works!B53=1,1,0))</f>
        <v>11</v>
      </c>
      <c r="H44" s="1">
        <f>IF(works!I53=works!C53,IF(works!C53=1,11,10),IF(works!C53=1,1,0))</f>
        <v>0</v>
      </c>
      <c r="I44" s="1">
        <f>IF(works!J53=works!D53,IF(works!D53=1,11,10),IF(works!D53=1,1,0))</f>
        <v>1</v>
      </c>
      <c r="J44" s="1">
        <f t="shared" si="0"/>
        <v>0</v>
      </c>
      <c r="O44" s="1">
        <f>IF(works!B53=works!$K$53,IF(works!B53=1,11,10),IF(works!B53=1,1,0))</f>
        <v>11</v>
      </c>
      <c r="P44" s="1">
        <f>IF(works!C53=works!$K$53,IF(works!C53=1,11,10),IF(works!C53=1,1,0))</f>
        <v>0</v>
      </c>
      <c r="Q44" s="1">
        <f>IF(works!D53=works!$K$53,IF(works!D53=1,11,10),IF(works!D53=1,1,0))</f>
        <v>11</v>
      </c>
      <c r="R44" s="1">
        <f>IF(works!B53=works!K53,IF(works!B53=works!C53,IF(works!C53=works!D53,1,0),0),0)</f>
        <v>0</v>
      </c>
      <c r="S44" s="1">
        <f t="shared" si="1"/>
        <v>0</v>
      </c>
      <c r="T44" s="1">
        <f t="shared" si="2"/>
        <v>0</v>
      </c>
      <c r="U44" s="1">
        <f t="shared" si="3"/>
        <v>1</v>
      </c>
      <c r="V44" s="1" t="str">
        <f>IF(O44=P44,IF(P44=Q44,IF(Q44=11,IF(works!L53&lt;works!$C$6,works!L53,""),""),""),"")</f>
        <v/>
      </c>
      <c r="W44" s="1" t="str">
        <f>IF(O44=P44,IF(P44=Q44,IF(Q44=10,IF(works!L53&lt;works!$C$6,works!L53,""),""),""),"")</f>
        <v/>
      </c>
      <c r="X44" s="1" t="str">
        <f>IF(O44=P44,IF(P44=Q44,IF(Q44=11,IF(works!L53&gt;works!$C$6,works!L53,""),""),""),"")</f>
        <v/>
      </c>
      <c r="Y44" s="1" t="str">
        <f>IF(O44=P44,IF(P44=Q44,IF(Q44=10,IF(works!L53&gt;works!$C$6,works!L53,""),""),""),"")</f>
        <v/>
      </c>
      <c r="Z44" s="1">
        <f>IF(works!E53=works!$K$53,IF(works!E53=1,11,10),IF(works!E53=1,1,0))</f>
        <v>11</v>
      </c>
      <c r="AA44" s="1">
        <f>IF(works!F53=works!$K$53,IF(works!F53=1,11,10),IF(works!F53=1,1,0))</f>
        <v>11</v>
      </c>
      <c r="AB44" s="1">
        <f>IF(works!G53=works!$K$53,IF(works!G53=1,11,10),IF(works!G53=1,1,0))</f>
        <v>11</v>
      </c>
      <c r="AC44" s="1">
        <f>IF(works!E53=works!K53,IF(works!E53=works!F53,IF(works!F53=works!G53,1,0),0),0)</f>
        <v>1</v>
      </c>
      <c r="AD44" s="1">
        <f t="shared" si="4"/>
        <v>0</v>
      </c>
      <c r="AE44" s="1">
        <f t="shared" si="5"/>
        <v>0</v>
      </c>
      <c r="AF44" s="1">
        <f t="shared" si="6"/>
        <v>0</v>
      </c>
      <c r="AG44" s="1">
        <f>IF(Z44=AA44,IF(AA44=AB44,IF(AB44=11,IF(works!L53&lt;works!$C$6,works!L53,""),""),""),"")</f>
        <v>0.46241</v>
      </c>
      <c r="AH44" s="1" t="str">
        <f>IF(Z44=AA44,IF(AA44=AB44,IF(AB44=10,IF(works!L53&lt;works!$C$6,works!L53,""),""),""),"")</f>
        <v/>
      </c>
      <c r="AI44" s="1" t="str">
        <f>IF(Z44=AA44,IF(AA44=AB44,IF(AB44=11,IF(works!L53&gt;works!$C$6,works!L53,""),""),""),"")</f>
        <v/>
      </c>
      <c r="AJ44" s="1" t="str">
        <f>IF(Z44=AA44,IF(AA44=AB44,IF(AB44=10,IF(works!L53&gt;works!$C$6,works!L53,""),""),""),"")</f>
        <v/>
      </c>
      <c r="AK44" s="1">
        <f>IF(works!H53=works!$K$53,IF(works!H53=1,11,10),IF(works!H53=1,1,0))</f>
        <v>11</v>
      </c>
      <c r="AL44" s="1">
        <f>IF(works!I53=works!$K$53,IF(works!I53=1,11,10),IF(works!I53=1,1,0))</f>
        <v>11</v>
      </c>
      <c r="AM44" s="1">
        <f>IF(works!J53=works!$K$53,IF(works!J53=1,11,10),IF(works!J53=1,1,0))</f>
        <v>0</v>
      </c>
      <c r="AN44" s="1">
        <f>IF(works!H53=works!K53,IF(works!H53=works!I53,IF(works!I53=works!J53,1,0),0),0)</f>
        <v>0</v>
      </c>
      <c r="AO44" s="1">
        <f t="shared" si="7"/>
        <v>0</v>
      </c>
      <c r="AP44" s="1">
        <f t="shared" si="8"/>
        <v>0</v>
      </c>
      <c r="AQ44" s="1">
        <f t="shared" si="9"/>
        <v>1</v>
      </c>
      <c r="AR44" s="1" t="str">
        <f>IF(AK44=AL44,IF(AL44=AM44,IF(AM44=11,IF(works!L53&lt;works!$C$6,works!L53,""),""),""),"")</f>
        <v/>
      </c>
      <c r="AS44" s="1" t="str">
        <f>IF(AK44=AL44,IF(AL44=AM44,IF(AM44=10,IF(works!L53&lt;works!$C$6,works!L53,""),""),""),"")</f>
        <v/>
      </c>
      <c r="AT44" s="1" t="str">
        <f>IF(AK44=AL44,IF(AL44=AM44,IF(AM44=11,IF(works!L53&gt;works!$C$6,works!L53,""),""),""),"")</f>
        <v/>
      </c>
      <c r="AU44" s="1" t="str">
        <f>IF(AK44=AL44,IF(AL44=AM44,IF(AM44=10,IF(works!L53&gt;works!$C$6,works!L53,""),""),""),"")</f>
        <v/>
      </c>
      <c r="AV44" s="14"/>
      <c r="AW44" s="1" t="str">
        <f>IF(O44=P44,IF(P44=Q44,IF(Q44=AA44,IF(Z44=AA44,IF(AA44=AB44,IF(AB44=AK44,IF(AK44=AL44,IF(AL44=AM44,IF(AM44=11,IF(works!L53&lt;works!$C$6,works!L53,""),""),""),""),""),""),""),""),""),"")</f>
        <v/>
      </c>
      <c r="AX44" s="1" t="str">
        <f>IF(O44=P44,IF(P44=Q44,IF(Q44=AA44,IF(Z44=AA44,IF(AA44=AB44,IF(AB44=AK44,IF(AK44=AL44,IF(AL44=AM44,IF(AM44=10,IF(works!L53&lt;works!$C$6,works!L53,""),""),""),""),""),""),""),""),""),"")</f>
        <v/>
      </c>
      <c r="AY44" s="1" t="str">
        <f>IF(O44=P44,IF(P44=Q44,IF(Q44=AA44,IF(Z44=AA44,IF(AA44=AB44,IF(AB44=AK44,IF(AK44=AL44,IF(AL44=AM44,IF(AM44=11,IF(works!L53&gt;works!$C$6,works!L53,""),""),""),""),""),""),""),""),""),"")</f>
        <v/>
      </c>
      <c r="AZ44" s="1" t="str">
        <f>IF(O44=P44,IF(P44=Q44,IF(Q44=AA44,IF(Z44=AA44,IF(AA44=AB44,IF(AB44=AK44,IF(AK44=AL44,IF(AL44=AM44,IF(AM44=10,IF(works!L53&gt;works!$C$6,works!L53,""),""),""),""),""),""),""),""),""),"")</f>
        <v/>
      </c>
      <c r="BA44" s="14"/>
    </row>
    <row r="45" spans="1:53">
      <c r="A45" s="1">
        <f>IF(works!B54=works!E54,IF(works!B54=1,11,10),IF(works!B54=1,1,0))</f>
        <v>11</v>
      </c>
      <c r="B45" s="1">
        <f>IF(works!C54=works!F54,IF(works!C54=1,11,10),IF(works!C54=1,1,0))</f>
        <v>11</v>
      </c>
      <c r="C45" s="1">
        <f>IF(works!D54=works!G54,IF(works!D54=1,11,10),IF(works!D54=1,1,0))</f>
        <v>11</v>
      </c>
      <c r="D45" s="1">
        <f>IF(works!E54=works!H54,IF(works!E54=1,11,10),IF(works!E54=1,1,0))</f>
        <v>11</v>
      </c>
      <c r="E45" s="1">
        <f>IF(works!F54=works!I54,IF(works!F54=1,11,10),IF(works!F54=1,1,0))</f>
        <v>11</v>
      </c>
      <c r="F45" s="1">
        <f>IF(works!G54=works!J54,IF(works!G54=1,11,10),IF(works!G54=1,1,0))</f>
        <v>11</v>
      </c>
      <c r="G45" s="1">
        <f>IF(works!H54=works!B54,IF(works!B54=1,11,10),IF(works!B54=1,1,0))</f>
        <v>11</v>
      </c>
      <c r="H45" s="1">
        <f>IF(works!I54=works!C54,IF(works!C54=1,11,10),IF(works!C54=1,1,0))</f>
        <v>11</v>
      </c>
      <c r="I45" s="1">
        <f>IF(works!J54=works!D54,IF(works!D54=1,11,10),IF(works!D54=1,1,0))</f>
        <v>11</v>
      </c>
      <c r="J45" s="1">
        <f t="shared" si="0"/>
        <v>1</v>
      </c>
      <c r="O45" s="1">
        <f>IF(works!B54=works!$K$54,IF(works!B54=1,11,10),IF(works!B54=1,1,0))</f>
        <v>11</v>
      </c>
      <c r="P45" s="1">
        <f>IF(works!C54=works!$K$54,IF(works!C54=1,11,10),IF(works!C54=1,1,0))</f>
        <v>11</v>
      </c>
      <c r="Q45" s="1">
        <f>IF(works!D54=works!$K$54,IF(works!D54=1,11,10),IF(works!D54=1,1,0))</f>
        <v>11</v>
      </c>
      <c r="R45" s="1">
        <f>IF(works!B54=works!K54,IF(works!B54=works!C54,IF(works!C54=works!D54,1,0),0),0)</f>
        <v>1</v>
      </c>
      <c r="S45" s="1">
        <f t="shared" si="1"/>
        <v>0</v>
      </c>
      <c r="T45" s="1">
        <f t="shared" si="2"/>
        <v>0</v>
      </c>
      <c r="U45" s="1">
        <f t="shared" si="3"/>
        <v>0</v>
      </c>
      <c r="V45" s="1">
        <f>IF(O45=P45,IF(P45=Q45,IF(Q45=11,IF(works!L54&lt;works!$C$6,works!L54,""),""),""),"")</f>
        <v>0.470832</v>
      </c>
      <c r="W45" s="1" t="str">
        <f>IF(O45=P45,IF(P45=Q45,IF(Q45=10,IF(works!L54&lt;works!$C$6,works!L54,""),""),""),"")</f>
        <v/>
      </c>
      <c r="X45" s="1" t="str">
        <f>IF(O45=P45,IF(P45=Q45,IF(Q45=11,IF(works!L54&gt;works!$C$6,works!L54,""),""),""),"")</f>
        <v/>
      </c>
      <c r="Y45" s="1" t="str">
        <f>IF(O45=P45,IF(P45=Q45,IF(Q45=10,IF(works!L54&gt;works!$C$6,works!L54,""),""),""),"")</f>
        <v/>
      </c>
      <c r="Z45" s="1">
        <f>IF(works!E54=works!$K$54,IF(works!E54=1,11,10),IF(works!E54=1,1,0))</f>
        <v>11</v>
      </c>
      <c r="AA45" s="1">
        <f>IF(works!F54=works!$K$54,IF(works!F54=1,11,10),IF(works!F54=1,1,0))</f>
        <v>11</v>
      </c>
      <c r="AB45" s="1">
        <f>IF(works!G54=works!$K$54,IF(works!G54=1,11,10),IF(works!G54=1,1,0))</f>
        <v>11</v>
      </c>
      <c r="AC45" s="1">
        <f>IF(works!E54=works!K54,IF(works!E54=works!F54,IF(works!F54=works!G54,1,0),0),0)</f>
        <v>1</v>
      </c>
      <c r="AD45" s="1">
        <f t="shared" si="4"/>
        <v>0</v>
      </c>
      <c r="AE45" s="1">
        <f t="shared" si="5"/>
        <v>0</v>
      </c>
      <c r="AF45" s="1">
        <f t="shared" si="6"/>
        <v>0</v>
      </c>
      <c r="AG45" s="1">
        <f>IF(Z45=AA45,IF(AA45=AB45,IF(AB45=11,IF(works!L54&lt;works!$C$6,works!L54,""),""),""),"")</f>
        <v>0.470832</v>
      </c>
      <c r="AH45" s="1" t="str">
        <f>IF(Z45=AA45,IF(AA45=AB45,IF(AB45=10,IF(works!L54&lt;works!$C$6,works!L54,""),""),""),"")</f>
        <v/>
      </c>
      <c r="AI45" s="1" t="str">
        <f>IF(Z45=AA45,IF(AA45=AB45,IF(AB45=11,IF(works!L54&gt;works!$C$6,works!L54,""),""),""),"")</f>
        <v/>
      </c>
      <c r="AJ45" s="1" t="str">
        <f>IF(Z45=AA45,IF(AA45=AB45,IF(AB45=10,IF(works!L54&gt;works!$C$6,works!L54,""),""),""),"")</f>
        <v/>
      </c>
      <c r="AK45" s="1">
        <f>IF(works!H54=works!$K$54,IF(works!H54=1,11,10),IF(works!H54=1,1,0))</f>
        <v>11</v>
      </c>
      <c r="AL45" s="1">
        <f>IF(works!I54=works!$K$54,IF(works!I54=1,11,10),IF(works!I54=1,1,0))</f>
        <v>11</v>
      </c>
      <c r="AM45" s="1">
        <f>IF(works!J54=works!$K$54,IF(works!J54=1,11,10),IF(works!J54=1,1,0))</f>
        <v>11</v>
      </c>
      <c r="AN45" s="1">
        <f>IF(works!H54=works!K54,IF(works!H54=works!I54,IF(works!I54=works!J54,1,0),0),0)</f>
        <v>1</v>
      </c>
      <c r="AO45" s="1">
        <f t="shared" si="7"/>
        <v>0</v>
      </c>
      <c r="AP45" s="1">
        <f t="shared" si="8"/>
        <v>0</v>
      </c>
      <c r="AQ45" s="1">
        <f t="shared" si="9"/>
        <v>0</v>
      </c>
      <c r="AR45" s="1">
        <f>IF(AK45=AL45,IF(AL45=AM45,IF(AM45=11,IF(works!L54&lt;works!$C$6,works!L54,""),""),""),"")</f>
        <v>0.470832</v>
      </c>
      <c r="AS45" s="1" t="str">
        <f>IF(AK45=AL45,IF(AL45=AM45,IF(AM45=10,IF(works!L54&lt;works!$C$6,works!L54,""),""),""),"")</f>
        <v/>
      </c>
      <c r="AT45" s="1" t="str">
        <f>IF(AK45=AL45,IF(AL45=AM45,IF(AM45=11,IF(works!L54&gt;works!$C$6,works!L54,""),""),""),"")</f>
        <v/>
      </c>
      <c r="AU45" s="1" t="str">
        <f>IF(AK45=AL45,IF(AL45=AM45,IF(AM45=10,IF(works!L54&gt;works!$C$6,works!L54,""),""),""),"")</f>
        <v/>
      </c>
      <c r="AV45" s="14"/>
      <c r="AW45" s="1">
        <f>IF(O45=P45,IF(P45=Q45,IF(Q45=AA45,IF(Z45=AA45,IF(AA45=AB45,IF(AB45=AK45,IF(AK45=AL45,IF(AL45=AM45,IF(AM45=11,IF(works!L54&lt;works!$C$6,works!L54,""),""),""),""),""),""),""),""),""),"")</f>
        <v>0.470832</v>
      </c>
      <c r="AX45" s="1" t="str">
        <f>IF(O45=P45,IF(P45=Q45,IF(Q45=AA45,IF(Z45=AA45,IF(AA45=AB45,IF(AB45=AK45,IF(AK45=AL45,IF(AL45=AM45,IF(AM45=10,IF(works!L54&lt;works!$C$6,works!L54,""),""),""),""),""),""),""),""),""),"")</f>
        <v/>
      </c>
      <c r="AY45" s="1" t="str">
        <f>IF(O45=P45,IF(P45=Q45,IF(Q45=AA45,IF(Z45=AA45,IF(AA45=AB45,IF(AB45=AK45,IF(AK45=AL45,IF(AL45=AM45,IF(AM45=11,IF(works!L54&gt;works!$C$6,works!L54,""),""),""),""),""),""),""),""),""),"")</f>
        <v/>
      </c>
      <c r="AZ45" s="1" t="str">
        <f>IF(O45=P45,IF(P45=Q45,IF(Q45=AA45,IF(Z45=AA45,IF(AA45=AB45,IF(AB45=AK45,IF(AK45=AL45,IF(AL45=AM45,IF(AM45=10,IF(works!L54&gt;works!$C$6,works!L54,""),""),""),""),""),""),""),""),""),"")</f>
        <v/>
      </c>
      <c r="BA45" s="14"/>
    </row>
    <row r="46" spans="1:53">
      <c r="A46" s="1">
        <f>IF(works!B55=works!E55,IF(works!B55=1,11,10),IF(works!B55=1,1,0))</f>
        <v>10</v>
      </c>
      <c r="B46" s="1">
        <f>IF(works!C55=works!F55,IF(works!C55=1,11,10),IF(works!C55=1,1,0))</f>
        <v>10</v>
      </c>
      <c r="C46" s="1">
        <f>IF(works!D55=works!G55,IF(works!D55=1,11,10),IF(works!D55=1,1,0))</f>
        <v>10</v>
      </c>
      <c r="D46" s="1">
        <f>IF(works!E55=works!H55,IF(works!E55=1,11,10),IF(works!E55=1,1,0))</f>
        <v>10</v>
      </c>
      <c r="E46" s="1">
        <f>IF(works!F55=works!I55,IF(works!F55=1,11,10),IF(works!F55=1,1,0))</f>
        <v>10</v>
      </c>
      <c r="F46" s="1">
        <f>IF(works!G55=works!J55,IF(works!G55=1,11,10),IF(works!G55=1,1,0))</f>
        <v>10</v>
      </c>
      <c r="G46" s="1">
        <f>IF(works!H55=works!B55,IF(works!B55=1,11,10),IF(works!B55=1,1,0))</f>
        <v>10</v>
      </c>
      <c r="H46" s="1">
        <f>IF(works!I55=works!C55,IF(works!C55=1,11,10),IF(works!C55=1,1,0))</f>
        <v>10</v>
      </c>
      <c r="I46" s="1">
        <f>IF(works!J55=works!D55,IF(works!D55=1,11,10),IF(works!D55=1,1,0))</f>
        <v>10</v>
      </c>
      <c r="J46" s="1">
        <f t="shared" si="0"/>
        <v>1</v>
      </c>
      <c r="O46" s="1">
        <f>IF(works!B55=works!$K$55,IF(works!B55=1,11,10),IF(works!B55=1,1,0))</f>
        <v>10</v>
      </c>
      <c r="P46" s="1">
        <f>IF(works!C55=works!$K$55,IF(works!C55=1,11,10),IF(works!C55=1,1,0))</f>
        <v>10</v>
      </c>
      <c r="Q46" s="1">
        <f>IF(works!D55=works!$K$55,IF(works!D55=1,11,10),IF(works!D55=1,1,0))</f>
        <v>10</v>
      </c>
      <c r="R46" s="1">
        <f>IF(works!B55=works!K55,IF(works!B55=works!C55,IF(works!C55=works!D55,1,0),0),0)</f>
        <v>1</v>
      </c>
      <c r="S46" s="1">
        <f t="shared" si="1"/>
        <v>0</v>
      </c>
      <c r="T46" s="1">
        <f t="shared" si="2"/>
        <v>0</v>
      </c>
      <c r="U46" s="1">
        <f t="shared" si="3"/>
        <v>0</v>
      </c>
      <c r="V46" s="1" t="str">
        <f>IF(O46=P46,IF(P46=Q46,IF(Q46=11,IF(works!L55&lt;works!$C$6,works!L55,""),""),""),"")</f>
        <v/>
      </c>
      <c r="W46" s="1">
        <f>IF(O46=P46,IF(P46=Q46,IF(Q46=10,IF(works!L55&lt;works!$C$6,works!L55,""),""),""),"")</f>
        <v>0.412453</v>
      </c>
      <c r="X46" s="1" t="str">
        <f>IF(O46=P46,IF(P46=Q46,IF(Q46=11,IF(works!L55&gt;works!$C$6,works!L55,""),""),""),"")</f>
        <v/>
      </c>
      <c r="Y46" s="1" t="str">
        <f>IF(O46=P46,IF(P46=Q46,IF(Q46=10,IF(works!L55&gt;works!$C$6,works!L55,""),""),""),"")</f>
        <v/>
      </c>
      <c r="Z46" s="1">
        <f>IF(works!E55=works!$K$55,IF(works!E55=1,11,10),IF(works!E55=1,1,0))</f>
        <v>10</v>
      </c>
      <c r="AA46" s="1">
        <f>IF(works!F55=works!$K$55,IF(works!F55=1,11,10),IF(works!F55=1,1,0))</f>
        <v>10</v>
      </c>
      <c r="AB46" s="1">
        <f>IF(works!G55=works!$K$55,IF(works!G55=1,11,10),IF(works!G55=1,1,0))</f>
        <v>10</v>
      </c>
      <c r="AC46" s="1">
        <f>IF(works!E55=works!K55,IF(works!E55=works!F55,IF(works!F55=works!G55,1,0),0),0)</f>
        <v>1</v>
      </c>
      <c r="AD46" s="1">
        <f t="shared" si="4"/>
        <v>0</v>
      </c>
      <c r="AE46" s="1">
        <f t="shared" si="5"/>
        <v>0</v>
      </c>
      <c r="AF46" s="1">
        <f t="shared" si="6"/>
        <v>0</v>
      </c>
      <c r="AG46" s="1" t="str">
        <f>IF(Z46=AA46,IF(AA46=AB46,IF(AB46=11,IF(works!L55&lt;works!$C$6,works!L55,""),""),""),"")</f>
        <v/>
      </c>
      <c r="AH46" s="1">
        <f>IF(Z46=AA46,IF(AA46=AB46,IF(AB46=10,IF(works!L55&lt;works!$C$6,works!L55,""),""),""),"")</f>
        <v>0.412453</v>
      </c>
      <c r="AI46" s="1" t="str">
        <f>IF(Z46=AA46,IF(AA46=AB46,IF(AB46=11,IF(works!L55&gt;works!$C$6,works!L55,""),""),""),"")</f>
        <v/>
      </c>
      <c r="AJ46" s="1" t="str">
        <f>IF(Z46=AA46,IF(AA46=AB46,IF(AB46=10,IF(works!L55&gt;works!$C$6,works!L55,""),""),""),"")</f>
        <v/>
      </c>
      <c r="AK46" s="1">
        <f>IF(works!H55=works!$K$55,IF(works!H55=1,11,10),IF(works!H55=1,1,0))</f>
        <v>10</v>
      </c>
      <c r="AL46" s="1">
        <f>IF(works!I55=works!$K$55,IF(works!I55=1,11,10),IF(works!I55=1,1,0))</f>
        <v>10</v>
      </c>
      <c r="AM46" s="1">
        <f>IF(works!J55=works!$K$55,IF(works!J55=1,11,10),IF(works!J55=1,1,0))</f>
        <v>10</v>
      </c>
      <c r="AN46" s="1">
        <f>IF(works!H55=works!K55,IF(works!H55=works!I55,IF(works!I55=works!J55,1,0),0),0)</f>
        <v>1</v>
      </c>
      <c r="AO46" s="1">
        <f t="shared" si="7"/>
        <v>0</v>
      </c>
      <c r="AP46" s="1">
        <f t="shared" si="8"/>
        <v>0</v>
      </c>
      <c r="AQ46" s="1">
        <f t="shared" si="9"/>
        <v>0</v>
      </c>
      <c r="AR46" s="1" t="str">
        <f>IF(AK46=AL46,IF(AL46=AM46,IF(AM46=11,IF(works!L55&lt;works!$C$6,works!L55,""),""),""),"")</f>
        <v/>
      </c>
      <c r="AS46" s="1">
        <f>IF(AK46=AL46,IF(AL46=AM46,IF(AM46=10,IF(works!L55&lt;works!$C$6,works!L55,""),""),""),"")</f>
        <v>0.412453</v>
      </c>
      <c r="AT46" s="1" t="str">
        <f>IF(AK46=AL46,IF(AL46=AM46,IF(AM46=11,IF(works!L55&gt;works!$C$6,works!L55,""),""),""),"")</f>
        <v/>
      </c>
      <c r="AU46" s="1" t="str">
        <f>IF(AK46=AL46,IF(AL46=AM46,IF(AM46=10,IF(works!L55&gt;works!$C$6,works!L55,""),""),""),"")</f>
        <v/>
      </c>
      <c r="AV46" s="14"/>
      <c r="AW46" s="1" t="str">
        <f>IF(O46=P46,IF(P46=Q46,IF(Q46=AA46,IF(Z46=AA46,IF(AA46=AB46,IF(AB46=AK46,IF(AK46=AL46,IF(AL46=AM46,IF(AM46=11,IF(works!L55&lt;works!$C$6,works!L55,""),""),""),""),""),""),""),""),""),"")</f>
        <v/>
      </c>
      <c r="AX46" s="1">
        <f>IF(O46=P46,IF(P46=Q46,IF(Q46=AA46,IF(Z46=AA46,IF(AA46=AB46,IF(AB46=AK46,IF(AK46=AL46,IF(AL46=AM46,IF(AM46=10,IF(works!L55&lt;works!$C$6,works!L55,""),""),""),""),""),""),""),""),""),"")</f>
        <v>0.412453</v>
      </c>
      <c r="AY46" s="1" t="str">
        <f>IF(O46=P46,IF(P46=Q46,IF(Q46=AA46,IF(Z46=AA46,IF(AA46=AB46,IF(AB46=AK46,IF(AK46=AL46,IF(AL46=AM46,IF(AM46=11,IF(works!L55&gt;works!$C$6,works!L55,""),""),""),""),""),""),""),""),""),"")</f>
        <v/>
      </c>
      <c r="AZ46" s="1" t="str">
        <f>IF(O46=P46,IF(P46=Q46,IF(Q46=AA46,IF(Z46=AA46,IF(AA46=AB46,IF(AB46=AK46,IF(AK46=AL46,IF(AL46=AM46,IF(AM46=10,IF(works!L55&gt;works!$C$6,works!L55,""),""),""),""),""),""),""),""),""),"")</f>
        <v/>
      </c>
      <c r="BA46" s="14"/>
    </row>
    <row r="47" spans="1:53">
      <c r="A47" s="1">
        <f>IF(works!B56=works!E56,IF(works!B56=1,11,10),IF(works!B56=1,1,0))</f>
        <v>11</v>
      </c>
      <c r="B47" s="1">
        <f>IF(works!C56=works!F56,IF(works!C56=1,11,10),IF(works!C56=1,1,0))</f>
        <v>11</v>
      </c>
      <c r="C47" s="1">
        <f>IF(works!D56=works!G56,IF(works!D56=1,11,10),IF(works!D56=1,1,0))</f>
        <v>11</v>
      </c>
      <c r="D47" s="1">
        <f>IF(works!E56=works!H56,IF(works!E56=1,11,10),IF(works!E56=1,1,0))</f>
        <v>11</v>
      </c>
      <c r="E47" s="1">
        <f>IF(works!F56=works!I56,IF(works!F56=1,11,10),IF(works!F56=1,1,0))</f>
        <v>11</v>
      </c>
      <c r="F47" s="1">
        <f>IF(works!G56=works!J56,IF(works!G56=1,11,10),IF(works!G56=1,1,0))</f>
        <v>11</v>
      </c>
      <c r="G47" s="1">
        <f>IF(works!H56=works!B56,IF(works!B56=1,11,10),IF(works!B56=1,1,0))</f>
        <v>11</v>
      </c>
      <c r="H47" s="1">
        <f>IF(works!I56=works!C56,IF(works!C56=1,11,10),IF(works!C56=1,1,0))</f>
        <v>11</v>
      </c>
      <c r="I47" s="1">
        <f>IF(works!J56=works!D56,IF(works!D56=1,11,10),IF(works!D56=1,1,0))</f>
        <v>11</v>
      </c>
      <c r="J47" s="1">
        <f t="shared" si="0"/>
        <v>1</v>
      </c>
      <c r="O47" s="1">
        <f>IF(works!B56=works!$K$56,IF(works!B56=1,11,10),IF(works!B56=1,1,0))</f>
        <v>11</v>
      </c>
      <c r="P47" s="1">
        <f>IF(works!C56=works!$K$56,IF(works!C56=1,11,10),IF(works!C56=1,1,0))</f>
        <v>11</v>
      </c>
      <c r="Q47" s="1">
        <f>IF(works!D56=works!$K$56,IF(works!D56=1,11,10),IF(works!D56=1,1,0))</f>
        <v>11</v>
      </c>
      <c r="R47" s="1">
        <f>IF(works!B56=works!K56,IF(works!B56=works!C56,IF(works!C56=works!D56,1,0),0),0)</f>
        <v>1</v>
      </c>
      <c r="S47" s="1">
        <f t="shared" si="1"/>
        <v>0</v>
      </c>
      <c r="T47" s="1">
        <f t="shared" si="2"/>
        <v>0</v>
      </c>
      <c r="U47" s="1">
        <f t="shared" si="3"/>
        <v>0</v>
      </c>
      <c r="V47" s="1">
        <f>IF(O47=P47,IF(P47=Q47,IF(Q47=11,IF(works!L56&lt;works!$C$6,works!L56,""),""),""),"")</f>
        <v>0.493441</v>
      </c>
      <c r="W47" s="1" t="str">
        <f>IF(O47=P47,IF(P47=Q47,IF(Q47=10,IF(works!L56&lt;works!$C$6,works!L56,""),""),""),"")</f>
        <v/>
      </c>
      <c r="X47" s="1" t="str">
        <f>IF(O47=P47,IF(P47=Q47,IF(Q47=11,IF(works!L56&gt;works!$C$6,works!L56,""),""),""),"")</f>
        <v/>
      </c>
      <c r="Y47" s="1" t="str">
        <f>IF(O47=P47,IF(P47=Q47,IF(Q47=10,IF(works!L56&gt;works!$C$6,works!L56,""),""),""),"")</f>
        <v/>
      </c>
      <c r="Z47" s="1">
        <f>IF(works!E56=works!$K$56,IF(works!E56=1,11,10),IF(works!E56=1,1,0))</f>
        <v>11</v>
      </c>
      <c r="AA47" s="1">
        <f>IF(works!F56=works!$K$56,IF(works!F56=1,11,10),IF(works!F56=1,1,0))</f>
        <v>11</v>
      </c>
      <c r="AB47" s="1">
        <f>IF(works!G56=works!$K$56,IF(works!G56=1,11,10),IF(works!G56=1,1,0))</f>
        <v>11</v>
      </c>
      <c r="AC47" s="1">
        <f>IF(works!E56=works!K56,IF(works!E56=works!F56,IF(works!F56=works!G56,1,0),0),0)</f>
        <v>1</v>
      </c>
      <c r="AD47" s="1">
        <f t="shared" si="4"/>
        <v>0</v>
      </c>
      <c r="AE47" s="1">
        <f t="shared" si="5"/>
        <v>0</v>
      </c>
      <c r="AF47" s="1">
        <f t="shared" si="6"/>
        <v>0</v>
      </c>
      <c r="AG47" s="1">
        <f>IF(Z47=AA47,IF(AA47=AB47,IF(AB47=11,IF(works!L56&lt;works!$C$6,works!L56,""),""),""),"")</f>
        <v>0.493441</v>
      </c>
      <c r="AH47" s="1" t="str">
        <f>IF(Z47=AA47,IF(AA47=AB47,IF(AB47=10,IF(works!L56&lt;works!$C$6,works!L56,""),""),""),"")</f>
        <v/>
      </c>
      <c r="AI47" s="1" t="str">
        <f>IF(Z47=AA47,IF(AA47=AB47,IF(AB47=11,IF(works!L56&gt;works!$C$6,works!L56,""),""),""),"")</f>
        <v/>
      </c>
      <c r="AJ47" s="1" t="str">
        <f>IF(Z47=AA47,IF(AA47=AB47,IF(AB47=10,IF(works!L56&gt;works!$C$6,works!L56,""),""),""),"")</f>
        <v/>
      </c>
      <c r="AK47" s="1">
        <f>IF(works!H56=works!$K$56,IF(works!H56=1,11,10),IF(works!H56=1,1,0))</f>
        <v>11</v>
      </c>
      <c r="AL47" s="1">
        <f>IF(works!I56=works!$K$56,IF(works!I56=1,11,10),IF(works!I56=1,1,0))</f>
        <v>11</v>
      </c>
      <c r="AM47" s="1">
        <f>IF(works!J56=works!$K$56,IF(works!J56=1,11,10),IF(works!J56=1,1,0))</f>
        <v>11</v>
      </c>
      <c r="AN47" s="1">
        <f>IF(works!H56=works!K56,IF(works!H56=works!I56,IF(works!I56=works!J56,1,0),0),0)</f>
        <v>1</v>
      </c>
      <c r="AO47" s="1">
        <f t="shared" si="7"/>
        <v>0</v>
      </c>
      <c r="AP47" s="1">
        <f t="shared" si="8"/>
        <v>0</v>
      </c>
      <c r="AQ47" s="1">
        <f t="shared" si="9"/>
        <v>0</v>
      </c>
      <c r="AR47" s="1">
        <f>IF(AK47=AL47,IF(AL47=AM47,IF(AM47=11,IF(works!L56&lt;works!$C$6,works!L56,""),""),""),"")</f>
        <v>0.493441</v>
      </c>
      <c r="AS47" s="1" t="str">
        <f>IF(AK47=AL47,IF(AL47=AM47,IF(AM47=10,IF(works!L56&lt;works!$C$6,works!L56,""),""),""),"")</f>
        <v/>
      </c>
      <c r="AT47" s="1" t="str">
        <f>IF(AK47=AL47,IF(AL47=AM47,IF(AM47=11,IF(works!L56&gt;works!$C$6,works!L56,""),""),""),"")</f>
        <v/>
      </c>
      <c r="AU47" s="1" t="str">
        <f>IF(AK47=AL47,IF(AL47=AM47,IF(AM47=10,IF(works!L56&gt;works!$C$6,works!L56,""),""),""),"")</f>
        <v/>
      </c>
      <c r="AV47" s="14"/>
      <c r="AW47" s="1">
        <f>IF(O47=P47,IF(P47=Q47,IF(Q47=AA47,IF(Z47=AA47,IF(AA47=AB47,IF(AB47=AK47,IF(AK47=AL47,IF(AL47=AM47,IF(AM47=11,IF(works!L56&lt;works!$C$6,works!L56,""),""),""),""),""),""),""),""),""),"")</f>
        <v>0.493441</v>
      </c>
      <c r="AX47" s="1" t="str">
        <f>IF(O47=P47,IF(P47=Q47,IF(Q47=AA47,IF(Z47=AA47,IF(AA47=AB47,IF(AB47=AK47,IF(AK47=AL47,IF(AL47=AM47,IF(AM47=10,IF(works!L56&lt;works!$C$6,works!L56,""),""),""),""),""),""),""),""),""),"")</f>
        <v/>
      </c>
      <c r="AY47" s="1" t="str">
        <f>IF(O47=P47,IF(P47=Q47,IF(Q47=AA47,IF(Z47=AA47,IF(AA47=AB47,IF(AB47=AK47,IF(AK47=AL47,IF(AL47=AM47,IF(AM47=11,IF(works!L56&gt;works!$C$6,works!L56,""),""),""),""),""),""),""),""),""),"")</f>
        <v/>
      </c>
      <c r="AZ47" s="1" t="str">
        <f>IF(O47=P47,IF(P47=Q47,IF(Q47=AA47,IF(Z47=AA47,IF(AA47=AB47,IF(AB47=AK47,IF(AK47=AL47,IF(AL47=AM47,IF(AM47=10,IF(works!L56&gt;works!$C$6,works!L56,""),""),""),""),""),""),""),""),""),"")</f>
        <v/>
      </c>
      <c r="BA47" s="14"/>
    </row>
    <row r="48" spans="1:53">
      <c r="A48" s="1">
        <f>IF(works!B57=works!E57,IF(works!B57=1,11,10),IF(works!B57=1,1,0))</f>
        <v>11</v>
      </c>
      <c r="B48" s="1">
        <f>IF(works!C57=works!F57,IF(works!C57=1,11,10),IF(works!C57=1,1,0))</f>
        <v>11</v>
      </c>
      <c r="C48" s="1">
        <f>IF(works!D57=works!G57,IF(works!D57=1,11,10),IF(works!D57=1,1,0))</f>
        <v>11</v>
      </c>
      <c r="D48" s="1">
        <f>IF(works!E57=works!H57,IF(works!E57=1,11,10),IF(works!E57=1,1,0))</f>
        <v>11</v>
      </c>
      <c r="E48" s="1">
        <f>IF(works!F57=works!I57,IF(works!F57=1,11,10),IF(works!F57=1,1,0))</f>
        <v>11</v>
      </c>
      <c r="F48" s="1">
        <f>IF(works!G57=works!J57,IF(works!G57=1,11,10),IF(works!G57=1,1,0))</f>
        <v>11</v>
      </c>
      <c r="G48" s="1">
        <f>IF(works!H57=works!B57,IF(works!B57=1,11,10),IF(works!B57=1,1,0))</f>
        <v>11</v>
      </c>
      <c r="H48" s="1">
        <f>IF(works!I57=works!C57,IF(works!C57=1,11,10),IF(works!C57=1,1,0))</f>
        <v>11</v>
      </c>
      <c r="I48" s="1">
        <f>IF(works!J57=works!D57,IF(works!D57=1,11,10),IF(works!D57=1,1,0))</f>
        <v>11</v>
      </c>
      <c r="J48" s="1">
        <f t="shared" si="0"/>
        <v>1</v>
      </c>
      <c r="O48" s="1">
        <f>IF(works!B57=works!$K$57,IF(works!B57=1,11,10),IF(works!B57=1,1,0))</f>
        <v>11</v>
      </c>
      <c r="P48" s="1">
        <f>IF(works!C57=works!$K$57,IF(works!C57=1,11,10),IF(works!C57=1,1,0))</f>
        <v>11</v>
      </c>
      <c r="Q48" s="1">
        <f>IF(works!D57=works!$K$57,IF(works!D57=1,11,10),IF(works!D57=1,1,0))</f>
        <v>11</v>
      </c>
      <c r="R48" s="1">
        <f>IF(works!B57=works!K57,IF(works!B57=works!C57,IF(works!C57=works!D57,1,0),0),0)</f>
        <v>1</v>
      </c>
      <c r="S48" s="1">
        <f t="shared" si="1"/>
        <v>0</v>
      </c>
      <c r="T48" s="1">
        <f t="shared" si="2"/>
        <v>0</v>
      </c>
      <c r="U48" s="1">
        <f t="shared" si="3"/>
        <v>0</v>
      </c>
      <c r="V48" s="1">
        <f>IF(O48=P48,IF(P48=Q48,IF(Q48=11,IF(works!L57&lt;works!$C$6,works!L57,""),""),""),"")</f>
        <v>0.486379</v>
      </c>
      <c r="W48" s="1" t="str">
        <f>IF(O48=P48,IF(P48=Q48,IF(Q48=10,IF(works!L57&lt;works!$C$6,works!L57,""),""),""),"")</f>
        <v/>
      </c>
      <c r="X48" s="1" t="str">
        <f>IF(O48=P48,IF(P48=Q48,IF(Q48=11,IF(works!L57&gt;works!$C$6,works!L57,""),""),""),"")</f>
        <v/>
      </c>
      <c r="Y48" s="1" t="str">
        <f>IF(O48=P48,IF(P48=Q48,IF(Q48=10,IF(works!L57&gt;works!$C$6,works!L57,""),""),""),"")</f>
        <v/>
      </c>
      <c r="Z48" s="1">
        <f>IF(works!E57=works!$K$57,IF(works!E57=1,11,10),IF(works!E57=1,1,0))</f>
        <v>11</v>
      </c>
      <c r="AA48" s="1">
        <f>IF(works!F57=works!$K$57,IF(works!F57=1,11,10),IF(works!F57=1,1,0))</f>
        <v>11</v>
      </c>
      <c r="AB48" s="1">
        <f>IF(works!G57=works!$K$57,IF(works!G57=1,11,10),IF(works!G57=1,1,0))</f>
        <v>11</v>
      </c>
      <c r="AC48" s="1">
        <f>IF(works!E57=works!K57,IF(works!E57=works!F57,IF(works!F57=works!G57,1,0),0),0)</f>
        <v>1</v>
      </c>
      <c r="AD48" s="1">
        <f t="shared" si="4"/>
        <v>0</v>
      </c>
      <c r="AE48" s="1">
        <f t="shared" si="5"/>
        <v>0</v>
      </c>
      <c r="AF48" s="1">
        <f t="shared" si="6"/>
        <v>0</v>
      </c>
      <c r="AG48" s="1">
        <f>IF(Z48=AA48,IF(AA48=AB48,IF(AB48=11,IF(works!L57&lt;works!$C$6,works!L57,""),""),""),"")</f>
        <v>0.486379</v>
      </c>
      <c r="AH48" s="1" t="str">
        <f>IF(Z48=AA48,IF(AA48=AB48,IF(AB48=10,IF(works!L57&lt;works!$C$6,works!L57,""),""),""),"")</f>
        <v/>
      </c>
      <c r="AI48" s="1" t="str">
        <f>IF(Z48=AA48,IF(AA48=AB48,IF(AB48=11,IF(works!L57&gt;works!$C$6,works!L57,""),""),""),"")</f>
        <v/>
      </c>
      <c r="AJ48" s="1" t="str">
        <f>IF(Z48=AA48,IF(AA48=AB48,IF(AB48=10,IF(works!L57&gt;works!$C$6,works!L57,""),""),""),"")</f>
        <v/>
      </c>
      <c r="AK48" s="1">
        <f>IF(works!H57=works!$K$57,IF(works!H57=1,11,10),IF(works!H57=1,1,0))</f>
        <v>11</v>
      </c>
      <c r="AL48" s="1">
        <f>IF(works!I57=works!$K$57,IF(works!I57=1,11,10),IF(works!I57=1,1,0))</f>
        <v>11</v>
      </c>
      <c r="AM48" s="1">
        <f>IF(works!J57=works!$K$57,IF(works!J57=1,11,10),IF(works!J57=1,1,0))</f>
        <v>11</v>
      </c>
      <c r="AN48" s="1">
        <f>IF(works!H57=works!K57,IF(works!H57=works!I57,IF(works!I57=works!J57,1,0),0),0)</f>
        <v>1</v>
      </c>
      <c r="AO48" s="1">
        <f t="shared" si="7"/>
        <v>0</v>
      </c>
      <c r="AP48" s="1">
        <f t="shared" si="8"/>
        <v>0</v>
      </c>
      <c r="AQ48" s="1">
        <f t="shared" si="9"/>
        <v>0</v>
      </c>
      <c r="AR48" s="1">
        <f>IF(AK48=AL48,IF(AL48=AM48,IF(AM48=11,IF(works!L57&lt;works!$C$6,works!L57,""),""),""),"")</f>
        <v>0.486379</v>
      </c>
      <c r="AS48" s="1" t="str">
        <f>IF(AK48=AL48,IF(AL48=AM48,IF(AM48=10,IF(works!L57&lt;works!$C$6,works!L57,""),""),""),"")</f>
        <v/>
      </c>
      <c r="AT48" s="1" t="str">
        <f>IF(AK48=AL48,IF(AL48=AM48,IF(AM48=11,IF(works!L57&gt;works!$C$6,works!L57,""),""),""),"")</f>
        <v/>
      </c>
      <c r="AU48" s="1" t="str">
        <f>IF(AK48=AL48,IF(AL48=AM48,IF(AM48=10,IF(works!L57&gt;works!$C$6,works!L57,""),""),""),"")</f>
        <v/>
      </c>
      <c r="AV48" s="14"/>
      <c r="AW48" s="1">
        <f>IF(O48=P48,IF(P48=Q48,IF(Q48=AA48,IF(Z48=AA48,IF(AA48=AB48,IF(AB48=AK48,IF(AK48=AL48,IF(AL48=AM48,IF(AM48=11,IF(works!L57&lt;works!$C$6,works!L57,""),""),""),""),""),""),""),""),""),"")</f>
        <v>0.486379</v>
      </c>
      <c r="AX48" s="1" t="str">
        <f>IF(O48=P48,IF(P48=Q48,IF(Q48=AA48,IF(Z48=AA48,IF(AA48=AB48,IF(AB48=AK48,IF(AK48=AL48,IF(AL48=AM48,IF(AM48=10,IF(works!L57&lt;works!$C$6,works!L57,""),""),""),""),""),""),""),""),""),"")</f>
        <v/>
      </c>
      <c r="AY48" s="1" t="str">
        <f>IF(O48=P48,IF(P48=Q48,IF(Q48=AA48,IF(Z48=AA48,IF(AA48=AB48,IF(AB48=AK48,IF(AK48=AL48,IF(AL48=AM48,IF(AM48=11,IF(works!L57&gt;works!$C$6,works!L57,""),""),""),""),""),""),""),""),""),"")</f>
        <v/>
      </c>
      <c r="AZ48" s="1" t="str">
        <f>IF(O48=P48,IF(P48=Q48,IF(Q48=AA48,IF(Z48=AA48,IF(AA48=AB48,IF(AB48=AK48,IF(AK48=AL48,IF(AL48=AM48,IF(AM48=10,IF(works!L57&gt;works!$C$6,works!L57,""),""),""),""),""),""),""),""),""),"")</f>
        <v/>
      </c>
      <c r="BA48" s="14"/>
    </row>
    <row r="49" spans="1:53">
      <c r="A49" s="1">
        <f>IF(works!B58=works!E58,IF(works!B58=1,11,10),IF(works!B58=1,1,0))</f>
        <v>10</v>
      </c>
      <c r="B49" s="1">
        <f>IF(works!C58=works!F58,IF(works!C58=1,11,10),IF(works!C58=1,1,0))</f>
        <v>10</v>
      </c>
      <c r="C49" s="1">
        <f>IF(works!D58=works!G58,IF(works!D58=1,11,10),IF(works!D58=1,1,0))</f>
        <v>10</v>
      </c>
      <c r="D49" s="1">
        <f>IF(works!E58=works!H58,IF(works!E58=1,11,10),IF(works!E58=1,1,0))</f>
        <v>10</v>
      </c>
      <c r="E49" s="1">
        <f>IF(works!F58=works!I58,IF(works!F58=1,11,10),IF(works!F58=1,1,0))</f>
        <v>10</v>
      </c>
      <c r="F49" s="1">
        <f>IF(works!G58=works!J58,IF(works!G58=1,11,10),IF(works!G58=1,1,0))</f>
        <v>10</v>
      </c>
      <c r="G49" s="1">
        <f>IF(works!H58=works!B58,IF(works!B58=1,11,10),IF(works!B58=1,1,0))</f>
        <v>10</v>
      </c>
      <c r="H49" s="1">
        <f>IF(works!I58=works!C58,IF(works!C58=1,11,10),IF(works!C58=1,1,0))</f>
        <v>10</v>
      </c>
      <c r="I49" s="1">
        <f>IF(works!J58=works!D58,IF(works!D58=1,11,10),IF(works!D58=1,1,0))</f>
        <v>10</v>
      </c>
      <c r="J49" s="1">
        <f t="shared" si="0"/>
        <v>1</v>
      </c>
      <c r="O49" s="1">
        <f>IF(works!B58=works!$K$58,IF(works!B58=1,11,10),IF(works!B58=1,1,0))</f>
        <v>10</v>
      </c>
      <c r="P49" s="1">
        <f>IF(works!C58=works!$K$58,IF(works!C58=1,11,10),IF(works!C58=1,1,0))</f>
        <v>10</v>
      </c>
      <c r="Q49" s="1">
        <f>IF(works!D58=works!$K$58,IF(works!D58=1,11,10),IF(works!D58=1,1,0))</f>
        <v>10</v>
      </c>
      <c r="R49" s="1">
        <f>IF(works!B58=works!K58,IF(works!B58=works!C58,IF(works!C58=works!D58,1,0),0),0)</f>
        <v>1</v>
      </c>
      <c r="S49" s="1">
        <f t="shared" si="1"/>
        <v>0</v>
      </c>
      <c r="T49" s="1">
        <f t="shared" si="2"/>
        <v>0</v>
      </c>
      <c r="U49" s="1">
        <f t="shared" si="3"/>
        <v>0</v>
      </c>
      <c r="V49" s="1" t="str">
        <f>IF(O49=P49,IF(P49=Q49,IF(Q49=11,IF(works!L58&lt;works!$C$6,works!L58,""),""),""),"")</f>
        <v/>
      </c>
      <c r="W49" s="1" t="str">
        <f>IF(O49=P49,IF(P49=Q49,IF(Q49=10,IF(works!L58&lt;works!$C$6,works!L58,""),""),""),"")</f>
        <v/>
      </c>
      <c r="X49" s="1" t="str">
        <f>IF(O49=P49,IF(P49=Q49,IF(Q49=11,IF(works!L58&gt;works!$C$6,works!L58,""),""),""),"")</f>
        <v/>
      </c>
      <c r="Y49" s="1">
        <f>IF(O49=P49,IF(P49=Q49,IF(Q49=10,IF(works!L58&gt;works!$C$6,works!L58,""),""),""),"")</f>
        <v>0.587893</v>
      </c>
      <c r="Z49" s="1">
        <f>IF(works!E58=works!$K$58,IF(works!E58=1,11,10),IF(works!E58=1,1,0))</f>
        <v>10</v>
      </c>
      <c r="AA49" s="1">
        <f>IF(works!F58=works!$K$58,IF(works!F58=1,11,10),IF(works!F58=1,1,0))</f>
        <v>10</v>
      </c>
      <c r="AB49" s="1">
        <f>IF(works!G58=works!$K$58,IF(works!G58=1,11,10),IF(works!G58=1,1,0))</f>
        <v>10</v>
      </c>
      <c r="AC49" s="1">
        <f>IF(works!E58=works!K58,IF(works!E58=works!F58,IF(works!F58=works!G58,1,0),0),0)</f>
        <v>1</v>
      </c>
      <c r="AD49" s="1">
        <f t="shared" si="4"/>
        <v>0</v>
      </c>
      <c r="AE49" s="1">
        <f t="shared" si="5"/>
        <v>0</v>
      </c>
      <c r="AF49" s="1">
        <f t="shared" si="6"/>
        <v>0</v>
      </c>
      <c r="AG49" s="1" t="str">
        <f>IF(Z49=AA49,IF(AA49=AB49,IF(AB49=11,IF(works!L58&lt;works!$C$6,works!L58,""),""),""),"")</f>
        <v/>
      </c>
      <c r="AH49" s="1" t="str">
        <f>IF(Z49=AA49,IF(AA49=AB49,IF(AB49=10,IF(works!L58&lt;works!$C$6,works!L58,""),""),""),"")</f>
        <v/>
      </c>
      <c r="AI49" s="1" t="str">
        <f>IF(Z49=AA49,IF(AA49=AB49,IF(AB49=11,IF(works!L58&gt;works!$C$6,works!L58,""),""),""),"")</f>
        <v/>
      </c>
      <c r="AJ49" s="1">
        <f>IF(Z49=AA49,IF(AA49=AB49,IF(AB49=10,IF(works!L58&gt;works!$C$6,works!L58,""),""),""),"")</f>
        <v>0.587893</v>
      </c>
      <c r="AK49" s="1">
        <f>IF(works!H58=works!$K$58,IF(works!H58=1,11,10),IF(works!H58=1,1,0))</f>
        <v>10</v>
      </c>
      <c r="AL49" s="1">
        <f>IF(works!I58=works!$K$58,IF(works!I58=1,11,10),IF(works!I58=1,1,0))</f>
        <v>10</v>
      </c>
      <c r="AM49" s="1">
        <f>IF(works!J58=works!$K$58,IF(works!J58=1,11,10),IF(works!J58=1,1,0))</f>
        <v>10</v>
      </c>
      <c r="AN49" s="1">
        <f>IF(works!H58=works!K58,IF(works!H58=works!I58,IF(works!I58=works!J58,1,0),0),0)</f>
        <v>1</v>
      </c>
      <c r="AO49" s="1">
        <f t="shared" si="7"/>
        <v>0</v>
      </c>
      <c r="AP49" s="1">
        <f t="shared" si="8"/>
        <v>0</v>
      </c>
      <c r="AQ49" s="1">
        <f t="shared" si="9"/>
        <v>0</v>
      </c>
      <c r="AR49" s="1" t="str">
        <f>IF(AK49=AL49,IF(AL49=AM49,IF(AM49=11,IF(works!L58&lt;works!$C$6,works!L58,""),""),""),"")</f>
        <v/>
      </c>
      <c r="AS49" s="1" t="str">
        <f>IF(AK49=AL49,IF(AL49=AM49,IF(AM49=10,IF(works!L58&lt;works!$C$6,works!L58,""),""),""),"")</f>
        <v/>
      </c>
      <c r="AT49" s="1" t="str">
        <f>IF(AK49=AL49,IF(AL49=AM49,IF(AM49=11,IF(works!L58&gt;works!$C$6,works!L58,""),""),""),"")</f>
        <v/>
      </c>
      <c r="AU49" s="1">
        <f>IF(AK49=AL49,IF(AL49=AM49,IF(AM49=10,IF(works!L58&gt;works!$C$6,works!L58,""),""),""),"")</f>
        <v>0.587893</v>
      </c>
      <c r="AV49" s="14"/>
      <c r="AW49" s="1" t="str">
        <f>IF(O49=P49,IF(P49=Q49,IF(Q49=AA49,IF(Z49=AA49,IF(AA49=AB49,IF(AB49=AK49,IF(AK49=AL49,IF(AL49=AM49,IF(AM49=11,IF(works!L58&lt;works!$C$6,works!L58,""),""),""),""),""),""),""),""),""),"")</f>
        <v/>
      </c>
      <c r="AX49" s="1" t="str">
        <f>IF(O49=P49,IF(P49=Q49,IF(Q49=AA49,IF(Z49=AA49,IF(AA49=AB49,IF(AB49=AK49,IF(AK49=AL49,IF(AL49=AM49,IF(AM49=10,IF(works!L58&lt;works!$C$6,works!L58,""),""),""),""),""),""),""),""),""),"")</f>
        <v/>
      </c>
      <c r="AY49" s="1" t="str">
        <f>IF(O49=P49,IF(P49=Q49,IF(Q49=AA49,IF(Z49=AA49,IF(AA49=AB49,IF(AB49=AK49,IF(AK49=AL49,IF(AL49=AM49,IF(AM49=11,IF(works!L58&gt;works!$C$6,works!L58,""),""),""),""),""),""),""),""),""),"")</f>
        <v/>
      </c>
      <c r="AZ49" s="1">
        <f>IF(O49=P49,IF(P49=Q49,IF(Q49=AA49,IF(Z49=AA49,IF(AA49=AB49,IF(AB49=AK49,IF(AK49=AL49,IF(AL49=AM49,IF(AM49=10,IF(works!L58&gt;works!$C$6,works!L58,""),""),""),""),""),""),""),""),""),"")</f>
        <v>0.587893</v>
      </c>
      <c r="BA49" s="14"/>
    </row>
    <row r="50" spans="1:53">
      <c r="A50" s="1">
        <f>IF(works!B59=works!E59,IF(works!B59=1,11,10),IF(works!B59=1,1,0))</f>
        <v>11</v>
      </c>
      <c r="B50" s="1">
        <f>IF(works!C59=works!F59,IF(works!C59=1,11,10),IF(works!C59=1,1,0))</f>
        <v>11</v>
      </c>
      <c r="C50" s="1">
        <f>IF(works!D59=works!G59,IF(works!D59=1,11,10),IF(works!D59=1,1,0))</f>
        <v>11</v>
      </c>
      <c r="D50" s="1">
        <f>IF(works!E59=works!H59,IF(works!E59=1,11,10),IF(works!E59=1,1,0))</f>
        <v>11</v>
      </c>
      <c r="E50" s="1">
        <f>IF(works!F59=works!I59,IF(works!F59=1,11,10),IF(works!F59=1,1,0))</f>
        <v>11</v>
      </c>
      <c r="F50" s="1">
        <f>IF(works!G59=works!J59,IF(works!G59=1,11,10),IF(works!G59=1,1,0))</f>
        <v>11</v>
      </c>
      <c r="G50" s="1">
        <f>IF(works!H59=works!B59,IF(works!B59=1,11,10),IF(works!B59=1,1,0))</f>
        <v>11</v>
      </c>
      <c r="H50" s="1">
        <f>IF(works!I59=works!C59,IF(works!C59=1,11,10),IF(works!C59=1,1,0))</f>
        <v>11</v>
      </c>
      <c r="I50" s="1">
        <f>IF(works!J59=works!D59,IF(works!D59=1,11,10),IF(works!D59=1,1,0))</f>
        <v>11</v>
      </c>
      <c r="J50" s="1">
        <f t="shared" si="0"/>
        <v>1</v>
      </c>
      <c r="O50" s="1">
        <f>IF(works!B59=works!$K$59,IF(works!B59=1,11,10),IF(works!B59=1,1,0))</f>
        <v>11</v>
      </c>
      <c r="P50" s="1">
        <f>IF(works!C59=works!$K$59,IF(works!C59=1,11,10),IF(works!C59=1,1,0))</f>
        <v>11</v>
      </c>
      <c r="Q50" s="1">
        <f>IF(works!D59=works!$K$59,IF(works!D59=1,11,10),IF(works!D59=1,1,0))</f>
        <v>11</v>
      </c>
      <c r="R50" s="1">
        <f>IF(works!B59=works!K59,IF(works!B59=works!C59,IF(works!C59=works!D59,1,0),0),0)</f>
        <v>1</v>
      </c>
      <c r="S50" s="1">
        <f t="shared" si="1"/>
        <v>0</v>
      </c>
      <c r="T50" s="1">
        <f t="shared" si="2"/>
        <v>0</v>
      </c>
      <c r="U50" s="1">
        <f t="shared" si="3"/>
        <v>0</v>
      </c>
      <c r="V50" s="1">
        <f>IF(O50=P50,IF(P50=Q50,IF(Q50=11,IF(works!L59&lt;works!$C$6,works!L59,""),""),""),"")</f>
        <v>0.483803</v>
      </c>
      <c r="W50" s="1" t="str">
        <f>IF(O50=P50,IF(P50=Q50,IF(Q50=10,IF(works!L59&lt;works!$C$6,works!L59,""),""),""),"")</f>
        <v/>
      </c>
      <c r="X50" s="1" t="str">
        <f>IF(O50=P50,IF(P50=Q50,IF(Q50=11,IF(works!L59&gt;works!$C$6,works!L59,""),""),""),"")</f>
        <v/>
      </c>
      <c r="Y50" s="1" t="str">
        <f>IF(O50=P50,IF(P50=Q50,IF(Q50=10,IF(works!L59&gt;works!$C$6,works!L59,""),""),""),"")</f>
        <v/>
      </c>
      <c r="Z50" s="1">
        <f>IF(works!E59=works!$K$59,IF(works!E59=1,11,10),IF(works!E59=1,1,0))</f>
        <v>11</v>
      </c>
      <c r="AA50" s="1">
        <f>IF(works!F59=works!$K$59,IF(works!F59=1,11,10),IF(works!F59=1,1,0))</f>
        <v>11</v>
      </c>
      <c r="AB50" s="1">
        <f>IF(works!G59=works!$K$59,IF(works!G59=1,11,10),IF(works!G59=1,1,0))</f>
        <v>11</v>
      </c>
      <c r="AC50" s="1">
        <f>IF(works!E59=works!K59,IF(works!E59=works!F59,IF(works!F59=works!G59,1,0),0),0)</f>
        <v>1</v>
      </c>
      <c r="AD50" s="1">
        <f t="shared" si="4"/>
        <v>0</v>
      </c>
      <c r="AE50" s="1">
        <f t="shared" si="5"/>
        <v>0</v>
      </c>
      <c r="AF50" s="1">
        <f t="shared" si="6"/>
        <v>0</v>
      </c>
      <c r="AG50" s="1">
        <f>IF(Z50=AA50,IF(AA50=AB50,IF(AB50=11,IF(works!L59&lt;works!$C$6,works!L59,""),""),""),"")</f>
        <v>0.483803</v>
      </c>
      <c r="AH50" s="1" t="str">
        <f>IF(Z50=AA50,IF(AA50=AB50,IF(AB50=10,IF(works!L59&lt;works!$C$6,works!L59,""),""),""),"")</f>
        <v/>
      </c>
      <c r="AI50" s="1" t="str">
        <f>IF(Z50=AA50,IF(AA50=AB50,IF(AB50=11,IF(works!L59&gt;works!$C$6,works!L59,""),""),""),"")</f>
        <v/>
      </c>
      <c r="AJ50" s="1" t="str">
        <f>IF(Z50=AA50,IF(AA50=AB50,IF(AB50=10,IF(works!L59&gt;works!$C$6,works!L59,""),""),""),"")</f>
        <v/>
      </c>
      <c r="AK50" s="1">
        <f>IF(works!H59=works!$K$59,IF(works!H59=1,11,10),IF(works!H59=1,1,0))</f>
        <v>11</v>
      </c>
      <c r="AL50" s="1">
        <f>IF(works!I59=works!$K$59,IF(works!I59=1,11,10),IF(works!I59=1,1,0))</f>
        <v>11</v>
      </c>
      <c r="AM50" s="1">
        <f>IF(works!J59=works!$K$59,IF(works!J59=1,11,10),IF(works!J59=1,1,0))</f>
        <v>11</v>
      </c>
      <c r="AN50" s="1">
        <f>IF(works!H59=works!K59,IF(works!H59=works!I59,IF(works!I59=works!J59,1,0),0),0)</f>
        <v>1</v>
      </c>
      <c r="AO50" s="1">
        <f t="shared" si="7"/>
        <v>0</v>
      </c>
      <c r="AP50" s="1">
        <f t="shared" si="8"/>
        <v>0</v>
      </c>
      <c r="AQ50" s="1">
        <f t="shared" si="9"/>
        <v>0</v>
      </c>
      <c r="AR50" s="1">
        <f>IF(AK50=AL50,IF(AL50=AM50,IF(AM50=11,IF(works!L59&lt;works!$C$6,works!L59,""),""),""),"")</f>
        <v>0.483803</v>
      </c>
      <c r="AS50" s="1" t="str">
        <f>IF(AK50=AL50,IF(AL50=AM50,IF(AM50=10,IF(works!L59&lt;works!$C$6,works!L59,""),""),""),"")</f>
        <v/>
      </c>
      <c r="AT50" s="1" t="str">
        <f>IF(AK50=AL50,IF(AL50=AM50,IF(AM50=11,IF(works!L59&gt;works!$C$6,works!L59,""),""),""),"")</f>
        <v/>
      </c>
      <c r="AU50" s="1" t="str">
        <f>IF(AK50=AL50,IF(AL50=AM50,IF(AM50=10,IF(works!L59&gt;works!$C$6,works!L59,""),""),""),"")</f>
        <v/>
      </c>
      <c r="AV50" s="14"/>
      <c r="AW50" s="1">
        <f>IF(O50=P50,IF(P50=Q50,IF(Q50=AA50,IF(Z50=AA50,IF(AA50=AB50,IF(AB50=AK50,IF(AK50=AL50,IF(AL50=AM50,IF(AM50=11,IF(works!L59&lt;works!$C$6,works!L59,""),""),""),""),""),""),""),""),""),"")</f>
        <v>0.483803</v>
      </c>
      <c r="AX50" s="1" t="str">
        <f>IF(O50=P50,IF(P50=Q50,IF(Q50=AA50,IF(Z50=AA50,IF(AA50=AB50,IF(AB50=AK50,IF(AK50=AL50,IF(AL50=AM50,IF(AM50=10,IF(works!L59&lt;works!$C$6,works!L59,""),""),""),""),""),""),""),""),""),"")</f>
        <v/>
      </c>
      <c r="AY50" s="1" t="str">
        <f>IF(O50=P50,IF(P50=Q50,IF(Q50=AA50,IF(Z50=AA50,IF(AA50=AB50,IF(AB50=AK50,IF(AK50=AL50,IF(AL50=AM50,IF(AM50=11,IF(works!L59&gt;works!$C$6,works!L59,""),""),""),""),""),""),""),""),""),"")</f>
        <v/>
      </c>
      <c r="AZ50" s="1" t="str">
        <f>IF(O50=P50,IF(P50=Q50,IF(Q50=AA50,IF(Z50=AA50,IF(AA50=AB50,IF(AB50=AK50,IF(AK50=AL50,IF(AL50=AM50,IF(AM50=10,IF(works!L59&gt;works!$C$6,works!L59,""),""),""),""),""),""),""),""),""),"")</f>
        <v/>
      </c>
      <c r="BA50" s="14"/>
    </row>
    <row r="51" spans="1:53">
      <c r="A51" s="1">
        <f>IF(works!B60=works!E60,IF(works!B60=1,11,10),IF(works!B60=1,1,0))</f>
        <v>10</v>
      </c>
      <c r="B51" s="1">
        <f>IF(works!C60=works!F60,IF(works!C60=1,11,10),IF(works!C60=1,1,0))</f>
        <v>10</v>
      </c>
      <c r="C51" s="1">
        <f>IF(works!D60=works!G60,IF(works!D60=1,11,10),IF(works!D60=1,1,0))</f>
        <v>10</v>
      </c>
      <c r="D51" s="1">
        <f>IF(works!E60=works!H60,IF(works!E60=1,11,10),IF(works!E60=1,1,0))</f>
        <v>10</v>
      </c>
      <c r="E51" s="1">
        <f>IF(works!F60=works!I60,IF(works!F60=1,11,10),IF(works!F60=1,1,0))</f>
        <v>10</v>
      </c>
      <c r="F51" s="1">
        <f>IF(works!G60=works!J60,IF(works!G60=1,11,10),IF(works!G60=1,1,0))</f>
        <v>10</v>
      </c>
      <c r="G51" s="1">
        <f>IF(works!H60=works!B60,IF(works!B60=1,11,10),IF(works!B60=1,1,0))</f>
        <v>10</v>
      </c>
      <c r="H51" s="1">
        <f>IF(works!I60=works!C60,IF(works!C60=1,11,10),IF(works!C60=1,1,0))</f>
        <v>10</v>
      </c>
      <c r="I51" s="1">
        <f>IF(works!J60=works!D60,IF(works!D60=1,11,10),IF(works!D60=1,1,0))</f>
        <v>10</v>
      </c>
      <c r="J51" s="1">
        <f t="shared" si="0"/>
        <v>1</v>
      </c>
      <c r="O51" s="1">
        <f>IF(works!B60=works!$K$60,IF(works!B60=1,11,10),IF(works!B60=1,1,0))</f>
        <v>10</v>
      </c>
      <c r="P51" s="1">
        <f>IF(works!C60=works!$K$60,IF(works!C60=1,11,10),IF(works!C60=1,1,0))</f>
        <v>10</v>
      </c>
      <c r="Q51" s="1">
        <f>IF(works!D60=works!$K$60,IF(works!D60=1,11,10),IF(works!D60=1,1,0))</f>
        <v>10</v>
      </c>
      <c r="R51" s="1">
        <f>IF(works!B60=works!K60,IF(works!B60=works!C60,IF(works!C60=works!D60,1,0),0),0)</f>
        <v>1</v>
      </c>
      <c r="S51" s="1">
        <f t="shared" si="1"/>
        <v>0</v>
      </c>
      <c r="T51" s="1">
        <f t="shared" si="2"/>
        <v>0</v>
      </c>
      <c r="U51" s="1">
        <f t="shared" si="3"/>
        <v>0</v>
      </c>
      <c r="V51" s="1" t="str">
        <f>IF(O51=P51,IF(P51=Q51,IF(Q51=11,IF(works!L60&lt;works!$C$6,works!L60,""),""),""),"")</f>
        <v/>
      </c>
      <c r="W51" s="1">
        <f>IF(O51=P51,IF(P51=Q51,IF(Q51=10,IF(works!L60&lt;works!$C$6,works!L60,""),""),""),"")</f>
        <v>0.446697</v>
      </c>
      <c r="X51" s="1" t="str">
        <f>IF(O51=P51,IF(P51=Q51,IF(Q51=11,IF(works!L60&gt;works!$C$6,works!L60,""),""),""),"")</f>
        <v/>
      </c>
      <c r="Y51" s="1" t="str">
        <f>IF(O51=P51,IF(P51=Q51,IF(Q51=10,IF(works!L60&gt;works!$C$6,works!L60,""),""),""),"")</f>
        <v/>
      </c>
      <c r="Z51" s="1">
        <f>IF(works!E60=works!$K$60,IF(works!E60=1,11,10),IF(works!E60=1,1,0))</f>
        <v>10</v>
      </c>
      <c r="AA51" s="1">
        <f>IF(works!F60=works!$K$60,IF(works!F60=1,11,10),IF(works!F60=1,1,0))</f>
        <v>10</v>
      </c>
      <c r="AB51" s="1">
        <f>IF(works!G60=works!$K$60,IF(works!G60=1,11,10),IF(works!G60=1,1,0))</f>
        <v>10</v>
      </c>
      <c r="AC51" s="1">
        <f>IF(works!E60=works!K60,IF(works!E60=works!F60,IF(works!F60=works!G60,1,0),0),0)</f>
        <v>1</v>
      </c>
      <c r="AD51" s="1">
        <f t="shared" si="4"/>
        <v>0</v>
      </c>
      <c r="AE51" s="1">
        <f t="shared" si="5"/>
        <v>0</v>
      </c>
      <c r="AF51" s="1">
        <f t="shared" si="6"/>
        <v>0</v>
      </c>
      <c r="AG51" s="1" t="str">
        <f>IF(Z51=AA51,IF(AA51=AB51,IF(AB51=11,IF(works!L60&lt;works!$C$6,works!L60,""),""),""),"")</f>
        <v/>
      </c>
      <c r="AH51" s="1">
        <f>IF(Z51=AA51,IF(AA51=AB51,IF(AB51=10,IF(works!L60&lt;works!$C$6,works!L60,""),""),""),"")</f>
        <v>0.446697</v>
      </c>
      <c r="AI51" s="1" t="str">
        <f>IF(Z51=AA51,IF(AA51=AB51,IF(AB51=11,IF(works!L60&gt;works!$C$6,works!L60,""),""),""),"")</f>
        <v/>
      </c>
      <c r="AJ51" s="1" t="str">
        <f>IF(Z51=AA51,IF(AA51=AB51,IF(AB51=10,IF(works!L60&gt;works!$C$6,works!L60,""),""),""),"")</f>
        <v/>
      </c>
      <c r="AK51" s="1">
        <f>IF(works!H60=works!$K$60,IF(works!H60=1,11,10),IF(works!H60=1,1,0))</f>
        <v>10</v>
      </c>
      <c r="AL51" s="1">
        <f>IF(works!I60=works!$K$60,IF(works!I60=1,11,10),IF(works!I60=1,1,0))</f>
        <v>10</v>
      </c>
      <c r="AM51" s="1">
        <f>IF(works!J60=works!$K$60,IF(works!J60=1,11,10),IF(works!J60=1,1,0))</f>
        <v>10</v>
      </c>
      <c r="AN51" s="1">
        <f>IF(works!H60=works!K60,IF(works!H60=works!I60,IF(works!I60=works!J60,1,0),0),0)</f>
        <v>1</v>
      </c>
      <c r="AO51" s="1">
        <f t="shared" si="7"/>
        <v>0</v>
      </c>
      <c r="AP51" s="1">
        <f t="shared" si="8"/>
        <v>0</v>
      </c>
      <c r="AQ51" s="1">
        <f t="shared" si="9"/>
        <v>0</v>
      </c>
      <c r="AR51" s="1" t="str">
        <f>IF(AK51=AL51,IF(AL51=AM51,IF(AM51=11,IF(works!L60&lt;works!$C$6,works!L60,""),""),""),"")</f>
        <v/>
      </c>
      <c r="AS51" s="1">
        <f>IF(AK51=AL51,IF(AL51=AM51,IF(AM51=10,IF(works!L60&lt;works!$C$6,works!L60,""),""),""),"")</f>
        <v>0.446697</v>
      </c>
      <c r="AT51" s="1" t="str">
        <f>IF(AK51=AL51,IF(AL51=AM51,IF(AM51=11,IF(works!L60&gt;works!$C$6,works!L60,""),""),""),"")</f>
        <v/>
      </c>
      <c r="AU51" s="1" t="str">
        <f>IF(AK51=AL51,IF(AL51=AM51,IF(AM51=10,IF(works!L60&gt;works!$C$6,works!L60,""),""),""),"")</f>
        <v/>
      </c>
      <c r="AV51" s="14"/>
      <c r="AW51" s="1" t="str">
        <f>IF(O51=P51,IF(P51=Q51,IF(Q51=AA51,IF(Z51=AA51,IF(AA51=AB51,IF(AB51=AK51,IF(AK51=AL51,IF(AL51=AM51,IF(AM51=11,IF(works!L60&lt;works!$C$6,works!L60,""),""),""),""),""),""),""),""),""),"")</f>
        <v/>
      </c>
      <c r="AX51" s="1">
        <f>IF(O51=P51,IF(P51=Q51,IF(Q51=AA51,IF(Z51=AA51,IF(AA51=AB51,IF(AB51=AK51,IF(AK51=AL51,IF(AL51=AM51,IF(AM51=10,IF(works!L60&lt;works!$C$6,works!L60,""),""),""),""),""),""),""),""),""),"")</f>
        <v>0.446697</v>
      </c>
      <c r="AY51" s="1" t="str">
        <f>IF(O51=P51,IF(P51=Q51,IF(Q51=AA51,IF(Z51=AA51,IF(AA51=AB51,IF(AB51=AK51,IF(AK51=AL51,IF(AL51=AM51,IF(AM51=11,IF(works!L60&gt;works!$C$6,works!L60,""),""),""),""),""),""),""),""),""),"")</f>
        <v/>
      </c>
      <c r="AZ51" s="1" t="str">
        <f>IF(O51=P51,IF(P51=Q51,IF(Q51=AA51,IF(Z51=AA51,IF(AA51=AB51,IF(AB51=AK51,IF(AK51=AL51,IF(AL51=AM51,IF(AM51=10,IF(works!L60&gt;works!$C$6,works!L60,""),""),""),""),""),""),""),""),""),"")</f>
        <v/>
      </c>
      <c r="BA51" s="14"/>
    </row>
    <row r="52" spans="22:53">
      <c r="V52" s="1" t="s">
        <v>157</v>
      </c>
      <c r="W52" s="1">
        <f>MIN(V2:V51)-MAX(W2:W51)</f>
        <v>0.018757</v>
      </c>
      <c r="X52" s="1" t="s">
        <v>158</v>
      </c>
      <c r="Y52" s="1">
        <f>MIN(Y2:Y51)-MAX(X2:X51)</f>
        <v>0.0172140000000001</v>
      </c>
      <c r="AG52" s="1" t="s">
        <v>159</v>
      </c>
      <c r="AH52" s="1">
        <f>MIN(AG2:AG51)-MAX(AH2:AH51)</f>
        <v>0.00782099999999997</v>
      </c>
      <c r="AI52" s="1" t="s">
        <v>160</v>
      </c>
      <c r="AJ52" s="1">
        <f>MIN(AJ2:AJ51)-MAX(AI2:AI51)</f>
        <v>0.00412699999999999</v>
      </c>
      <c r="AR52" s="1" t="s">
        <v>161</v>
      </c>
      <c r="AS52" s="1">
        <f>MIN(AR2:AR51)-MAX(AS2:AS51)</f>
        <v>0.024135</v>
      </c>
      <c r="AT52" s="1" t="s">
        <v>162</v>
      </c>
      <c r="AU52" s="1">
        <f>MIN(AU2:AU51)-MAX(AT2:AT51)</f>
        <v>0.018753</v>
      </c>
      <c r="AV52" s="14"/>
      <c r="AW52" s="14" t="s">
        <v>163</v>
      </c>
      <c r="AX52" s="14">
        <f>MIN(AW2:AW51)-MAX(AX2:AX51)</f>
        <v>0.024135</v>
      </c>
      <c r="AY52" s="14" t="s">
        <v>164</v>
      </c>
      <c r="AZ52" s="14">
        <f>MIN(AZ2:AZ51)-MAX(AY2:AY51)</f>
        <v>0.023448</v>
      </c>
      <c r="BA52" s="14"/>
    </row>
    <row r="53" spans="1:50">
      <c r="A53" s="9" t="s">
        <v>165</v>
      </c>
      <c r="B53" s="9"/>
      <c r="C53" s="9"/>
      <c r="D53" s="9"/>
      <c r="E53" s="9"/>
      <c r="F53" s="9"/>
      <c r="G53" s="9"/>
      <c r="H53" s="9"/>
      <c r="I53" s="9"/>
      <c r="J53" s="9"/>
      <c r="AW53" s="1" t="s">
        <v>166</v>
      </c>
      <c r="AX53" s="1">
        <f>AVERAGE(AX52,AZ52)</f>
        <v>0.0237915</v>
      </c>
    </row>
  </sheetData>
  <mergeCells count="2">
    <mergeCell ref="A53:J53"/>
    <mergeCell ref="AX53:AZ53"/>
  </mergeCells>
  <conditionalFormatting sqref="A2:J51 O2:AU51">
    <cfRule type="cellIs" dxfId="2" priority="9" operator="equal">
      <formula>0</formula>
    </cfRule>
    <cfRule type="cellIs" dxfId="3" priority="10" operator="equal">
      <formula>1</formula>
    </cfRule>
    <cfRule type="cellIs" dxfId="0" priority="11" operator="equal">
      <formula>10</formula>
    </cfRule>
    <cfRule type="cellIs" dxfId="1" priority="12" operator="equal">
      <formula>11</formula>
    </cfRule>
  </conditionalFormatting>
  <conditionalFormatting sqref="AW2:AZ51">
    <cfRule type="cellIs" dxfId="2" priority="1" operator="equal">
      <formula>0</formula>
    </cfRule>
    <cfRule type="cellIs" dxfId="3" priority="2" operator="equal">
      <formula>1</formula>
    </cfRule>
    <cfRule type="cellIs" dxfId="0" priority="3" operator="equal">
      <formula>10</formula>
    </cfRule>
    <cfRule type="cellIs" dxfId="1" priority="4" operator="equal">
      <formula>11</formula>
    </cfRule>
  </conditionalFormatting>
  <pageMargins left="0.699305555555556" right="0.699305555555556" top="0.75" bottom="0.75" header="0.3" footer="0.3"/>
  <pageSetup paperSize="9" orientation="portrait"/>
  <headerFooter/>
  <ignoredErrors>
    <ignoredError sqref="M14:M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catcher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</vt:lpstr>
      <vt:lpstr>demo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Dawei</dc:creator>
  <cp:lastModifiedBy>SZ-142</cp:lastModifiedBy>
  <dcterms:created xsi:type="dcterms:W3CDTF">2012-01-29T07:55:00Z</dcterms:created>
  <cp:lastPrinted>2012-04-01T07:35:00Z</cp:lastPrinted>
  <dcterms:modified xsi:type="dcterms:W3CDTF">2018-01-15T01:21:46Z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